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Березовка1\Desktop\бюджет 2023 внесение изменений\Бюджет 2023 (редакция)\Бюджет 2023-2025 (редакция 32-163) от 16.11.2023)\"/>
    </mc:Choice>
  </mc:AlternateContent>
  <xr:revisionPtr revIDLastSave="0" documentId="13_ncr:1_{EE0C0DB4-2506-42B6-8A17-25F4C086BD79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Приложение №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66" i="1" l="1"/>
  <c r="I65" i="1" s="1"/>
  <c r="I62" i="1" s="1"/>
  <c r="I63" i="1"/>
  <c r="K60" i="1"/>
  <c r="K59" i="1" s="1"/>
  <c r="K49" i="1" s="1"/>
  <c r="K48" i="1" s="1"/>
  <c r="J60" i="1"/>
  <c r="I60" i="1"/>
  <c r="J59" i="1"/>
  <c r="I59" i="1"/>
  <c r="I57" i="1"/>
  <c r="I55" i="1"/>
  <c r="I54" i="1"/>
  <c r="I53" i="1" s="1"/>
  <c r="K51" i="1"/>
  <c r="J51" i="1"/>
  <c r="J50" i="1" s="1"/>
  <c r="J49" i="1" s="1"/>
  <c r="J48" i="1" s="1"/>
  <c r="I51" i="1"/>
  <c r="I50" i="1" s="1"/>
  <c r="K50" i="1"/>
  <c r="I47" i="1"/>
  <c r="I46" i="1" s="1"/>
  <c r="I45" i="1" s="1"/>
  <c r="I44" i="1" s="1"/>
  <c r="K46" i="1"/>
  <c r="K45" i="1" s="1"/>
  <c r="K44" i="1" s="1"/>
  <c r="J46" i="1"/>
  <c r="J45" i="1" s="1"/>
  <c r="J44" i="1" s="1"/>
  <c r="K42" i="1"/>
  <c r="J42" i="1"/>
  <c r="I42" i="1"/>
  <c r="K41" i="1"/>
  <c r="K40" i="1" s="1"/>
  <c r="J41" i="1"/>
  <c r="J40" i="1" s="1"/>
  <c r="I41" i="1"/>
  <c r="I40" i="1" s="1"/>
  <c r="I39" i="1"/>
  <c r="I38" i="1" s="1"/>
  <c r="K38" i="1"/>
  <c r="J38" i="1"/>
  <c r="I37" i="1"/>
  <c r="I36" i="1" s="1"/>
  <c r="K36" i="1"/>
  <c r="J36" i="1"/>
  <c r="J35" i="1" s="1"/>
  <c r="J32" i="1" s="1"/>
  <c r="K35" i="1"/>
  <c r="I34" i="1"/>
  <c r="I33" i="1" s="1"/>
  <c r="K33" i="1"/>
  <c r="K32" i="1" s="1"/>
  <c r="J33" i="1"/>
  <c r="I31" i="1"/>
  <c r="I30" i="1" s="1"/>
  <c r="I29" i="1" s="1"/>
  <c r="K30" i="1"/>
  <c r="K29" i="1" s="1"/>
  <c r="J30" i="1"/>
  <c r="J29" i="1" s="1"/>
  <c r="K27" i="1"/>
  <c r="J27" i="1"/>
  <c r="I27" i="1"/>
  <c r="I26" i="1"/>
  <c r="I25" i="1" s="1"/>
  <c r="K25" i="1"/>
  <c r="J25" i="1"/>
  <c r="K23" i="1"/>
  <c r="K22" i="1" s="1"/>
  <c r="K21" i="1" s="1"/>
  <c r="J23" i="1"/>
  <c r="I23" i="1"/>
  <c r="J22" i="1"/>
  <c r="J21" i="1" s="1"/>
  <c r="I20" i="1"/>
  <c r="I18" i="1"/>
  <c r="I17" i="1" s="1"/>
  <c r="I16" i="1" s="1"/>
  <c r="K17" i="1"/>
  <c r="K16" i="1" s="1"/>
  <c r="J17" i="1"/>
  <c r="J16" i="1" s="1"/>
  <c r="I35" i="1" l="1"/>
  <c r="I32" i="1"/>
  <c r="J15" i="1"/>
  <c r="J68" i="1" s="1"/>
  <c r="K15" i="1"/>
  <c r="K68" i="1" s="1"/>
  <c r="I22" i="1"/>
  <c r="I21" i="1" s="1"/>
  <c r="I15" i="1" s="1"/>
  <c r="I68" i="1" s="1"/>
  <c r="I49" i="1"/>
  <c r="I48" i="1" s="1"/>
</calcChain>
</file>

<file path=xl/sharedStrings.xml><?xml version="1.0" encoding="utf-8"?>
<sst xmlns="http://schemas.openxmlformats.org/spreadsheetml/2006/main" count="342" uniqueCount="104">
  <si>
    <t>Приложение № 1</t>
  </si>
  <si>
    <t xml:space="preserve">к решению Совета Гауфского сельского поселения Азовского немецкого национального муниципального района Омской области "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25-127 от 22.12.2022 (в редакции решения Совета 
№ 32-163 от 16.11.2023г)
</t>
  </si>
  <si>
    <t xml:space="preserve">ПРОГНОЗ </t>
  </si>
  <si>
    <t>поступлений доходов местного бюджета на 2023 год и на плановый период 2024 и 2025 годов</t>
  </si>
  <si>
    <t xml:space="preserve">Наименование   кодов классификации доходов  местного бюджета </t>
  </si>
  <si>
    <t>Коды классификации доходов местного бюджета</t>
  </si>
  <si>
    <t>Сумма, рублей</t>
  </si>
  <si>
    <t>Вид доходов бюджета</t>
  </si>
  <si>
    <t>Подвид доходов бюджета</t>
  </si>
  <si>
    <t>2023 год</t>
  </si>
  <si>
    <t>2024 год</t>
  </si>
  <si>
    <t>2025 год</t>
  </si>
  <si>
    <t>Груп-па                     дохо-дов</t>
  </si>
  <si>
    <t>Под-группа                        дохо-дов</t>
  </si>
  <si>
    <t>Ста-тья                       дохо-дов</t>
  </si>
  <si>
    <t>Под-статья                                дохо-дов</t>
  </si>
  <si>
    <t>Эле-мент                           дохо-дов</t>
  </si>
  <si>
    <t>Группа подвида доходов бюджета</t>
  </si>
  <si>
    <t>Аналити-ческая группа подвида доходов бюджета</t>
  </si>
  <si>
    <t>НАЛОГОВЫЕ И НЕНАЛОГОВЫЕ ДОХОДЫ</t>
  </si>
  <si>
    <t>00</t>
  </si>
  <si>
    <t>000</t>
  </si>
  <si>
    <t>0000</t>
  </si>
  <si>
    <t>НАЛОГИ НА ПРИБЫЛЬ, ДОХОДЫ</t>
  </si>
  <si>
    <t>01</t>
  </si>
  <si>
    <t>Налог на доходы  физических лиц</t>
  </si>
  <si>
    <t>02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</si>
  <si>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</si>
  <si>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</si>
  <si>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</si>
  <si>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</si>
  <si>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110</t>
  </si>
  <si>
    <t>0,00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</si>
  <si>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</si>
  <si>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</si>
  <si>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НАЛОГИ НА ТОВАРЫ (РАБОТЫ,УСЛУГИ),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</si>
  <si>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</si>
  <si>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</si>
  <si>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</si>
  <si>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</si>
  <si>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</si>
  <si>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</si>
  <si>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</si>
  <si>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</si>
  <si>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</si>
  <si>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</si>
  <si>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</si>
  <si>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</si>
  <si>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</si>
  <si>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</si>
  <si>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НАЛОГИ НА СОВОКУПНЫЙ ДОХОД</t>
  </si>
  <si>
    <t>05</t>
  </si>
  <si>
    <t>Единый сельскохозяйственный налог</t>
  </si>
  <si>
    <t>НАЛОГИ НА ИМУЩЕСТВО</t>
  </si>
  <si>
    <t>06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</si>
  <si>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</si>
  <si>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</si>
  <si>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</si>
  <si>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</si>
  <si>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</si>
  <si>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</si>
  <si>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</si>
  <si>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</si>
  <si>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</si>
  <si>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</si>
  <si>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</si>
  <si>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</si>
  <si>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</si>
  <si>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</si>
  <si>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035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</si>
  <si>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</si>
  <si>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</si>
  <si>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</si>
  <si>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</si>
  <si>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025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</si>
  <si>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</si>
  <si>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</si>
  <si>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</si>
  <si>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</si>
  <si>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001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</si>
  <si>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</si>
  <si>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</si>
  <si>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20</t>
  </si>
  <si>
    <t>150</t>
  </si>
  <si>
    <t xml:space="preserve">Прочие субсидии бюджетам </t>
  </si>
  <si>
    <t>29</t>
  </si>
  <si>
    <t>Прочие субсидии бюджетам сельских поселений</t>
  </si>
  <si>
    <t>999</t>
  </si>
  <si>
    <t>10</t>
  </si>
  <si>
    <t>Прочие дотации</t>
  </si>
  <si>
    <t>19</t>
  </si>
  <si>
    <t>Прочие дотации бюджетам сельских поселений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</si>
  <si>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</si>
  <si>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</si>
  <si>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</si>
  <si>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Иные межбюджетные трансферты</t>
  </si>
  <si>
    <t>40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</si>
  <si>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</si>
  <si>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</si>
  <si>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бюджетам, за счет средств резервного фонда Президента Российской Федерации</t>
  </si>
  <si>
    <t>49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</si>
  <si>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</si>
  <si>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</si>
  <si>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ВСЕГО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</si>
</sst>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\-??\ _₽_-;_-@_-"/>
  </numFmts>
  <fonts count="8" x14ac:knownFonts="1">
    <font>
      <sz val="11"/>
      <color theme="1"/>
      <name val="Calibri"/>
      <family val="2"/>
      <charset val="204"/>
    </font>
    <font>
      <sz val="12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1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7" fillId="0" borderId="0" applyBorder="0" applyProtection="0"/>
  </cellStyleXfs>
  <cellXfs count="3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164" fontId="2" fillId="0" borderId="1" xfId="1" applyFont="1" applyBorder="1" applyAlignment="1" applyProtection="1">
      <alignment horizontal="center" vertical="center"/>
    </xf>
    <xf numFmtId="0" fontId="2" fillId="0" borderId="0" xfId="0" applyFont="1" applyAlignment="1">
      <alignment vertical="top" wrapText="1"/>
    </xf>
    <xf numFmtId="49" fontId="2" fillId="0" borderId="1" xfId="1" applyNumberFormat="1" applyFont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2" fontId="2" fillId="0" borderId="1" xfId="1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4" fontId="5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9"/>
  <sheetViews>
    <sheetView tabSelected="1" topLeftCell="A63" zoomScale="90" zoomScaleNormal="90" workbookViewId="0">
      <selection activeCell="I15" sqref="I15"/>
    </sheetView>
  </sheetViews>
  <sheetFormatPr defaultColWidth="9.140625" defaultRowHeight="15" x14ac:dyDescent="0.25"/>
  <cols>
    <col min="1" max="1" width="38.85546875" customWidth="1"/>
    <col min="2" max="2" width="7.28515625" customWidth="1"/>
    <col min="3" max="3" width="8.42578125" customWidth="1"/>
    <col min="4" max="4" width="6.7109375" customWidth="1"/>
    <col min="5" max="5" width="7.5703125" customWidth="1"/>
    <col min="6" max="6" width="7.42578125" customWidth="1"/>
    <col min="7" max="7" width="9.42578125" customWidth="1"/>
    <col min="8" max="8" width="9.85546875" customWidth="1"/>
    <col min="9" max="9" width="17.140625" customWidth="1"/>
    <col min="10" max="10" width="18" customWidth="1"/>
    <col min="11" max="11" width="19" customWidth="1"/>
  </cols>
  <sheetData>
    <row r="1" spans="1:11" s="7" customFormat="1" ht="15.75" customHeight="1" x14ac:dyDescent="0.25">
      <c r="C1" s="8"/>
      <c r="G1" s="9"/>
      <c r="H1" s="9"/>
      <c r="I1" s="10"/>
      <c r="J1" s="10"/>
      <c r="K1" s="10"/>
    </row>
    <row r="2" spans="1:11" s="7" customFormat="1" ht="18.75" customHeight="1" x14ac:dyDescent="0.25">
      <c r="C2" s="8"/>
      <c r="G2" s="9"/>
      <c r="H2" s="9"/>
      <c r="I2" s="6" t="s">
        <v>0</v>
      </c>
      <c r="J2" s="6"/>
      <c r="K2" s="6"/>
    </row>
    <row r="3" spans="1:11" s="7" customFormat="1" ht="128.25" customHeight="1" x14ac:dyDescent="0.25">
      <c r="C3" s="8"/>
      <c r="G3" s="9"/>
      <c r="H3" s="9"/>
      <c r="I3" s="6" t="s">
        <v>1</v>
      </c>
      <c r="J3" s="6"/>
      <c r="K3" s="6"/>
    </row>
    <row r="4" spans="1:11" s="7" customFormat="1" ht="15.75" x14ac:dyDescent="0.25">
      <c r="A4" s="8"/>
    </row>
    <row r="5" spans="1:11" ht="18.75" x14ac:dyDescent="0.25">
      <c r="A5" s="5" t="s">
        <v>2</v>
      </c>
      <c r="B5" s="5"/>
      <c r="C5" s="5"/>
      <c r="D5" s="5"/>
      <c r="E5" s="5"/>
      <c r="F5" s="5"/>
      <c r="G5" s="5"/>
      <c r="H5" s="5"/>
      <c r="I5" s="5"/>
      <c r="J5" s="5"/>
      <c r="K5" s="5"/>
    </row>
    <row r="6" spans="1:11" ht="18.75" x14ac:dyDescent="0.25">
      <c r="A6" s="5" t="s">
        <v>3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18.75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</row>
    <row r="8" spans="1:11" ht="18.75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</row>
    <row r="9" spans="1:11" s="7" customFormat="1" ht="15.75" x14ac:dyDescent="0.25">
      <c r="A9" s="8"/>
    </row>
    <row r="10" spans="1:11" ht="43.5" customHeight="1" x14ac:dyDescent="0.25">
      <c r="A10" s="4" t="s">
        <v>4</v>
      </c>
      <c r="B10" s="3" t="s">
        <v>5</v>
      </c>
      <c r="C10" s="3"/>
      <c r="D10" s="3"/>
      <c r="E10" s="3"/>
      <c r="F10" s="3"/>
      <c r="G10" s="3"/>
      <c r="H10" s="3"/>
      <c r="I10" s="2" t="s">
        <v>6</v>
      </c>
      <c r="J10" s="2"/>
      <c r="K10" s="2"/>
    </row>
    <row r="11" spans="1:11" ht="15" customHeight="1" x14ac:dyDescent="0.25">
      <c r="A11" s="4"/>
      <c r="B11" s="3" t="s">
        <v>7</v>
      </c>
      <c r="C11" s="3"/>
      <c r="D11" s="3"/>
      <c r="E11" s="3"/>
      <c r="F11" s="3"/>
      <c r="G11" s="1" t="s">
        <v>8</v>
      </c>
      <c r="H11" s="1"/>
      <c r="I11" s="3" t="s">
        <v>9</v>
      </c>
      <c r="J11" s="3" t="s">
        <v>10</v>
      </c>
      <c r="K11" s="3" t="s">
        <v>11</v>
      </c>
    </row>
    <row r="12" spans="1:11" ht="49.5" customHeight="1" x14ac:dyDescent="0.25">
      <c r="A12" s="4"/>
      <c r="B12" s="3"/>
      <c r="C12" s="3"/>
      <c r="D12" s="3"/>
      <c r="E12" s="3"/>
      <c r="F12" s="3"/>
      <c r="G12" s="1"/>
      <c r="H12" s="1"/>
      <c r="I12" s="3"/>
      <c r="J12" s="3"/>
      <c r="K12" s="3"/>
    </row>
    <row r="13" spans="1:11" ht="100.5" customHeight="1" x14ac:dyDescent="0.25">
      <c r="A13" s="4"/>
      <c r="B13" s="13" t="s">
        <v>12</v>
      </c>
      <c r="C13" s="13" t="s">
        <v>13</v>
      </c>
      <c r="D13" s="13" t="s">
        <v>14</v>
      </c>
      <c r="E13" s="13" t="s">
        <v>15</v>
      </c>
      <c r="F13" s="13" t="s">
        <v>16</v>
      </c>
      <c r="G13" s="13" t="s">
        <v>17</v>
      </c>
      <c r="H13" s="13" t="s">
        <v>18</v>
      </c>
      <c r="I13" s="3"/>
      <c r="J13" s="3"/>
      <c r="K13" s="3"/>
    </row>
    <row r="14" spans="1:11" s="7" customFormat="1" ht="27.75" customHeight="1" x14ac:dyDescent="0.25">
      <c r="A14" s="13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13">
        <v>8</v>
      </c>
      <c r="I14" s="13">
        <v>9</v>
      </c>
      <c r="J14" s="12">
        <v>10</v>
      </c>
      <c r="K14" s="12">
        <v>11</v>
      </c>
    </row>
    <row r="15" spans="1:11" s="7" customFormat="1" ht="50.25" customHeight="1" x14ac:dyDescent="0.25">
      <c r="A15" s="14" t="s">
        <v>19</v>
      </c>
      <c r="B15" s="12">
        <v>1</v>
      </c>
      <c r="C15" s="15" t="s">
        <v>20</v>
      </c>
      <c r="D15" s="15" t="s">
        <v>20</v>
      </c>
      <c r="E15" s="15" t="s">
        <v>21</v>
      </c>
      <c r="F15" s="15" t="s">
        <v>20</v>
      </c>
      <c r="G15" s="15" t="s">
        <v>22</v>
      </c>
      <c r="H15" s="16" t="s">
        <v>21</v>
      </c>
      <c r="I15" s="17">
        <f>I16+I21+I29+I32+I40+I44</f>
        <v>2206962.1</v>
      </c>
      <c r="J15" s="17">
        <f>J16+J21+J29+J32+J40+J44</f>
        <v>2208450</v>
      </c>
      <c r="K15" s="17">
        <f>K16+K21+K29+K32+K40+K44</f>
        <v>2256020</v>
      </c>
    </row>
    <row r="16" spans="1:11" s="7" customFormat="1" ht="49.5" customHeight="1" x14ac:dyDescent="0.25">
      <c r="A16" s="14" t="s">
        <v>23</v>
      </c>
      <c r="B16" s="12">
        <v>1</v>
      </c>
      <c r="C16" s="15" t="s">
        <v>24</v>
      </c>
      <c r="D16" s="15" t="s">
        <v>20</v>
      </c>
      <c r="E16" s="15" t="s">
        <v>21</v>
      </c>
      <c r="F16" s="15" t="s">
        <v>20</v>
      </c>
      <c r="G16" s="15" t="s">
        <v>22</v>
      </c>
      <c r="H16" s="16" t="s">
        <v>21</v>
      </c>
      <c r="I16" s="17">
        <f>I17</f>
        <v>218730</v>
      </c>
      <c r="J16" s="17">
        <f>J17</f>
        <v>164340</v>
      </c>
      <c r="K16" s="17">
        <f>K17</f>
        <v>174180</v>
      </c>
    </row>
    <row r="17" spans="1:11" s="7" customFormat="1" ht="36" customHeight="1" x14ac:dyDescent="0.25">
      <c r="A17" s="18" t="s">
        <v>25</v>
      </c>
      <c r="B17" s="12">
        <v>1</v>
      </c>
      <c r="C17" s="15" t="s">
        <v>24</v>
      </c>
      <c r="D17" s="15" t="s">
        <v>26</v>
      </c>
      <c r="E17" s="15" t="s">
        <v>21</v>
      </c>
      <c r="F17" s="15" t="s">
        <v>24</v>
      </c>
      <c r="G17" s="15" t="s">
        <v>22</v>
      </c>
      <c r="H17" s="16">
        <v>110</v>
      </c>
      <c r="I17" s="19">
        <f>I20+I19+I18</f>
        <v>218730</v>
      </c>
      <c r="J17" s="19">
        <f>J20+J18</f>
        <v>164340</v>
      </c>
      <c r="K17" s="19">
        <f>K20+K18</f>
        <v>174180</v>
      </c>
    </row>
    <row r="18" spans="1:11" s="7" customFormat="1" ht="134.25" customHeight="1" x14ac:dyDescent="0.25">
      <c r="A18" s="18" t="s">
        <v>27</v>
      </c>
      <c r="B18" s="12">
        <v>1</v>
      </c>
      <c r="C18" s="15" t="s">
        <v>24</v>
      </c>
      <c r="D18" s="15" t="s">
        <v>26</v>
      </c>
      <c r="E18" s="15" t="s">
        <v>28</v>
      </c>
      <c r="F18" s="15" t="s">
        <v>24</v>
      </c>
      <c r="G18" s="15" t="s">
        <v>22</v>
      </c>
      <c r="H18" s="16">
        <v>110</v>
      </c>
      <c r="I18" s="20">
        <f>149460+65610</f>
        <v>215070</v>
      </c>
      <c r="J18" s="21">
        <v>159480</v>
      </c>
      <c r="K18" s="21">
        <v>169050</v>
      </c>
    </row>
    <row r="19" spans="1:11" s="7" customFormat="1" ht="176.25" customHeight="1" x14ac:dyDescent="0.25">
      <c r="A19" s="22" t="s">
        <v>29</v>
      </c>
      <c r="B19" s="12">
        <v>1</v>
      </c>
      <c r="C19" s="15" t="s">
        <v>24</v>
      </c>
      <c r="D19" s="15" t="s">
        <v>26</v>
      </c>
      <c r="E19" s="15" t="s">
        <v>30</v>
      </c>
      <c r="F19" s="15" t="s">
        <v>24</v>
      </c>
      <c r="G19" s="15" t="s">
        <v>22</v>
      </c>
      <c r="H19" s="16" t="s">
        <v>31</v>
      </c>
      <c r="I19" s="20">
        <v>30</v>
      </c>
      <c r="J19" s="23" t="s">
        <v>32</v>
      </c>
      <c r="K19" s="23" t="s">
        <v>32</v>
      </c>
    </row>
    <row r="20" spans="1:11" s="7" customFormat="1" ht="102" customHeight="1" x14ac:dyDescent="0.25">
      <c r="A20" s="24" t="s">
        <v>33</v>
      </c>
      <c r="B20" s="12">
        <v>1</v>
      </c>
      <c r="C20" s="15" t="s">
        <v>24</v>
      </c>
      <c r="D20" s="15" t="s">
        <v>26</v>
      </c>
      <c r="E20" s="15" t="s">
        <v>34</v>
      </c>
      <c r="F20" s="15" t="s">
        <v>24</v>
      </c>
      <c r="G20" s="15" t="s">
        <v>22</v>
      </c>
      <c r="H20" s="16">
        <v>110</v>
      </c>
      <c r="I20" s="20">
        <f>4560-930</f>
        <v>3630</v>
      </c>
      <c r="J20" s="20">
        <v>4860</v>
      </c>
      <c r="K20" s="20">
        <v>5130</v>
      </c>
    </row>
    <row r="21" spans="1:11" s="7" customFormat="1" ht="72.75" customHeight="1" x14ac:dyDescent="0.25">
      <c r="A21" s="14" t="s">
        <v>35</v>
      </c>
      <c r="B21" s="25">
        <v>1</v>
      </c>
      <c r="C21" s="26" t="s">
        <v>36</v>
      </c>
      <c r="D21" s="26" t="s">
        <v>20</v>
      </c>
      <c r="E21" s="26" t="s">
        <v>21</v>
      </c>
      <c r="F21" s="26" t="s">
        <v>20</v>
      </c>
      <c r="G21" s="26" t="s">
        <v>22</v>
      </c>
      <c r="H21" s="27" t="s">
        <v>21</v>
      </c>
      <c r="I21" s="28">
        <f>I22</f>
        <v>832380</v>
      </c>
      <c r="J21" s="28">
        <f>J22</f>
        <v>896110</v>
      </c>
      <c r="K21" s="28">
        <f>K22</f>
        <v>929840</v>
      </c>
    </row>
    <row r="22" spans="1:11" s="7" customFormat="1" ht="63" customHeight="1" x14ac:dyDescent="0.25">
      <c r="A22" s="18" t="s">
        <v>37</v>
      </c>
      <c r="B22" s="12">
        <v>1</v>
      </c>
      <c r="C22" s="15" t="s">
        <v>36</v>
      </c>
      <c r="D22" s="15" t="s">
        <v>26</v>
      </c>
      <c r="E22" s="15" t="s">
        <v>21</v>
      </c>
      <c r="F22" s="15" t="s">
        <v>24</v>
      </c>
      <c r="G22" s="15" t="s">
        <v>22</v>
      </c>
      <c r="H22" s="16">
        <v>110</v>
      </c>
      <c r="I22" s="20">
        <f>I23+I25+I27</f>
        <v>832380</v>
      </c>
      <c r="J22" s="20">
        <f>J23+J25+J27</f>
        <v>896110</v>
      </c>
      <c r="K22" s="20">
        <f>K23+K25+K27</f>
        <v>929840</v>
      </c>
    </row>
    <row r="23" spans="1:11" s="7" customFormat="1" ht="117" customHeight="1" x14ac:dyDescent="0.25">
      <c r="A23" s="18" t="s">
        <v>38</v>
      </c>
      <c r="B23" s="12">
        <v>1</v>
      </c>
      <c r="C23" s="15" t="s">
        <v>36</v>
      </c>
      <c r="D23" s="15" t="s">
        <v>26</v>
      </c>
      <c r="E23" s="15" t="s">
        <v>39</v>
      </c>
      <c r="F23" s="15" t="s">
        <v>24</v>
      </c>
      <c r="G23" s="15" t="s">
        <v>22</v>
      </c>
      <c r="H23" s="16">
        <v>110</v>
      </c>
      <c r="I23" s="20">
        <f>I24</f>
        <v>394260</v>
      </c>
      <c r="J23" s="20">
        <f>J24</f>
        <v>427520</v>
      </c>
      <c r="K23" s="20">
        <f>K24</f>
        <v>444700</v>
      </c>
    </row>
    <row r="24" spans="1:11" s="7" customFormat="1" ht="212.25" customHeight="1" x14ac:dyDescent="0.25">
      <c r="A24" s="18" t="s">
        <v>40</v>
      </c>
      <c r="B24" s="12">
        <v>1</v>
      </c>
      <c r="C24" s="15" t="s">
        <v>36</v>
      </c>
      <c r="D24" s="15" t="s">
        <v>26</v>
      </c>
      <c r="E24" s="15" t="s">
        <v>41</v>
      </c>
      <c r="F24" s="15" t="s">
        <v>24</v>
      </c>
      <c r="G24" s="15" t="s">
        <v>22</v>
      </c>
      <c r="H24" s="16" t="s">
        <v>31</v>
      </c>
      <c r="I24" s="20">
        <v>394260</v>
      </c>
      <c r="J24" s="21">
        <v>427520</v>
      </c>
      <c r="K24" s="21">
        <v>444700</v>
      </c>
    </row>
    <row r="25" spans="1:11" s="7" customFormat="1" ht="180" customHeight="1" x14ac:dyDescent="0.25">
      <c r="A25" s="18" t="s">
        <v>42</v>
      </c>
      <c r="B25" s="12">
        <v>1</v>
      </c>
      <c r="C25" s="15" t="s">
        <v>36</v>
      </c>
      <c r="D25" s="15" t="s">
        <v>26</v>
      </c>
      <c r="E25" s="15" t="s">
        <v>43</v>
      </c>
      <c r="F25" s="15" t="s">
        <v>24</v>
      </c>
      <c r="G25" s="15" t="s">
        <v>22</v>
      </c>
      <c r="H25" s="16">
        <v>110</v>
      </c>
      <c r="I25" s="20">
        <f>I26</f>
        <v>2740</v>
      </c>
      <c r="J25" s="20">
        <f>J26</f>
        <v>2920</v>
      </c>
      <c r="K25" s="20">
        <f>K26</f>
        <v>2960</v>
      </c>
    </row>
    <row r="26" spans="1:11" s="7" customFormat="1" ht="246" customHeight="1" x14ac:dyDescent="0.25">
      <c r="A26" s="18" t="s">
        <v>44</v>
      </c>
      <c r="B26" s="12">
        <v>1</v>
      </c>
      <c r="C26" s="15" t="s">
        <v>36</v>
      </c>
      <c r="D26" s="15" t="s">
        <v>26</v>
      </c>
      <c r="E26" s="15" t="s">
        <v>45</v>
      </c>
      <c r="F26" s="15" t="s">
        <v>24</v>
      </c>
      <c r="G26" s="15" t="s">
        <v>22</v>
      </c>
      <c r="H26" s="16" t="s">
        <v>31</v>
      </c>
      <c r="I26" s="20">
        <f>2740</f>
        <v>2740</v>
      </c>
      <c r="J26" s="20">
        <v>2920</v>
      </c>
      <c r="K26" s="20">
        <v>2960</v>
      </c>
    </row>
    <row r="27" spans="1:11" s="7" customFormat="1" ht="150.75" customHeight="1" x14ac:dyDescent="0.25">
      <c r="A27" s="18" t="s">
        <v>46</v>
      </c>
      <c r="B27" s="12">
        <v>1</v>
      </c>
      <c r="C27" s="15" t="s">
        <v>36</v>
      </c>
      <c r="D27" s="15" t="s">
        <v>26</v>
      </c>
      <c r="E27" s="15" t="s">
        <v>47</v>
      </c>
      <c r="F27" s="15" t="s">
        <v>24</v>
      </c>
      <c r="G27" s="15" t="s">
        <v>22</v>
      </c>
      <c r="H27" s="16">
        <v>110</v>
      </c>
      <c r="I27" s="20">
        <f>I28</f>
        <v>435380</v>
      </c>
      <c r="J27" s="20">
        <f>J28</f>
        <v>465670</v>
      </c>
      <c r="K27" s="20">
        <f>K28</f>
        <v>482180</v>
      </c>
    </row>
    <row r="28" spans="1:11" s="7" customFormat="1" ht="215.25" customHeight="1" x14ac:dyDescent="0.25">
      <c r="A28" s="18" t="s">
        <v>48</v>
      </c>
      <c r="B28" s="12">
        <v>1</v>
      </c>
      <c r="C28" s="15" t="s">
        <v>36</v>
      </c>
      <c r="D28" s="15" t="s">
        <v>26</v>
      </c>
      <c r="E28" s="15" t="s">
        <v>49</v>
      </c>
      <c r="F28" s="15" t="s">
        <v>24</v>
      </c>
      <c r="G28" s="15" t="s">
        <v>22</v>
      </c>
      <c r="H28" s="16" t="s">
        <v>31</v>
      </c>
      <c r="I28" s="20">
        <v>435380</v>
      </c>
      <c r="J28" s="21">
        <v>465670</v>
      </c>
      <c r="K28" s="21">
        <v>482180</v>
      </c>
    </row>
    <row r="29" spans="1:11" s="7" customFormat="1" ht="40.5" customHeight="1" x14ac:dyDescent="0.25">
      <c r="A29" s="14" t="s">
        <v>50</v>
      </c>
      <c r="B29" s="12">
        <v>1</v>
      </c>
      <c r="C29" s="15" t="s">
        <v>51</v>
      </c>
      <c r="D29" s="15" t="s">
        <v>20</v>
      </c>
      <c r="E29" s="15" t="s">
        <v>21</v>
      </c>
      <c r="F29" s="15" t="s">
        <v>20</v>
      </c>
      <c r="G29" s="15" t="s">
        <v>22</v>
      </c>
      <c r="H29" s="16" t="s">
        <v>21</v>
      </c>
      <c r="I29" s="17">
        <f t="shared" ref="I29:K30" si="0">I30</f>
        <v>140000</v>
      </c>
      <c r="J29" s="17">
        <f t="shared" si="0"/>
        <v>119000</v>
      </c>
      <c r="K29" s="17">
        <f t="shared" si="0"/>
        <v>123000</v>
      </c>
    </row>
    <row r="30" spans="1:11" s="7" customFormat="1" ht="35.25" customHeight="1" x14ac:dyDescent="0.25">
      <c r="A30" s="18" t="s">
        <v>52</v>
      </c>
      <c r="B30" s="12">
        <v>1</v>
      </c>
      <c r="C30" s="15" t="s">
        <v>51</v>
      </c>
      <c r="D30" s="15" t="s">
        <v>36</v>
      </c>
      <c r="E30" s="15" t="s">
        <v>21</v>
      </c>
      <c r="F30" s="15" t="s">
        <v>24</v>
      </c>
      <c r="G30" s="15" t="s">
        <v>22</v>
      </c>
      <c r="H30" s="16">
        <v>110</v>
      </c>
      <c r="I30" s="19">
        <f t="shared" si="0"/>
        <v>140000</v>
      </c>
      <c r="J30" s="19">
        <f t="shared" si="0"/>
        <v>119000</v>
      </c>
      <c r="K30" s="19">
        <f t="shared" si="0"/>
        <v>123000</v>
      </c>
    </row>
    <row r="31" spans="1:11" s="7" customFormat="1" ht="34.5" customHeight="1" x14ac:dyDescent="0.25">
      <c r="A31" s="18" t="s">
        <v>52</v>
      </c>
      <c r="B31" s="12">
        <v>1</v>
      </c>
      <c r="C31" s="15" t="s">
        <v>51</v>
      </c>
      <c r="D31" s="15" t="s">
        <v>36</v>
      </c>
      <c r="E31" s="15" t="s">
        <v>28</v>
      </c>
      <c r="F31" s="15" t="s">
        <v>24</v>
      </c>
      <c r="G31" s="15" t="s">
        <v>22</v>
      </c>
      <c r="H31" s="16">
        <v>110</v>
      </c>
      <c r="I31" s="19">
        <f>116000+24000</f>
        <v>140000</v>
      </c>
      <c r="J31" s="19">
        <v>119000</v>
      </c>
      <c r="K31" s="19">
        <v>123000</v>
      </c>
    </row>
    <row r="32" spans="1:11" s="7" customFormat="1" ht="30" customHeight="1" x14ac:dyDescent="0.25">
      <c r="A32" s="14" t="s">
        <v>53</v>
      </c>
      <c r="B32" s="12">
        <v>1</v>
      </c>
      <c r="C32" s="15" t="s">
        <v>54</v>
      </c>
      <c r="D32" s="15" t="s">
        <v>20</v>
      </c>
      <c r="E32" s="15" t="s">
        <v>21</v>
      </c>
      <c r="F32" s="15" t="s">
        <v>20</v>
      </c>
      <c r="G32" s="15" t="s">
        <v>22</v>
      </c>
      <c r="H32" s="16" t="s">
        <v>21</v>
      </c>
      <c r="I32" s="17">
        <f>I33+I35</f>
        <v>605000</v>
      </c>
      <c r="J32" s="17">
        <f>J33+J35</f>
        <v>775000</v>
      </c>
      <c r="K32" s="17">
        <f>K33+K35</f>
        <v>775000</v>
      </c>
    </row>
    <row r="33" spans="1:11" s="7" customFormat="1" ht="38.25" customHeight="1" x14ac:dyDescent="0.25">
      <c r="A33" s="18" t="s">
        <v>55</v>
      </c>
      <c r="B33" s="12">
        <v>1</v>
      </c>
      <c r="C33" s="15" t="s">
        <v>54</v>
      </c>
      <c r="D33" s="15" t="s">
        <v>24</v>
      </c>
      <c r="E33" s="15" t="s">
        <v>21</v>
      </c>
      <c r="F33" s="15" t="s">
        <v>20</v>
      </c>
      <c r="G33" s="15" t="s">
        <v>22</v>
      </c>
      <c r="H33" s="16">
        <v>110</v>
      </c>
      <c r="I33" s="20">
        <f>I34</f>
        <v>128000</v>
      </c>
      <c r="J33" s="20">
        <f>J34</f>
        <v>56000</v>
      </c>
      <c r="K33" s="20">
        <f>K34</f>
        <v>56000</v>
      </c>
    </row>
    <row r="34" spans="1:11" s="7" customFormat="1" ht="87" customHeight="1" x14ac:dyDescent="0.25">
      <c r="A34" s="29" t="s">
        <v>56</v>
      </c>
      <c r="B34" s="12">
        <v>1</v>
      </c>
      <c r="C34" s="15" t="s">
        <v>54</v>
      </c>
      <c r="D34" s="15" t="s">
        <v>24</v>
      </c>
      <c r="E34" s="15" t="s">
        <v>34</v>
      </c>
      <c r="F34" s="15">
        <v>10</v>
      </c>
      <c r="G34" s="15" t="s">
        <v>22</v>
      </c>
      <c r="H34" s="16">
        <v>110</v>
      </c>
      <c r="I34" s="19">
        <f>56000+72000</f>
        <v>128000</v>
      </c>
      <c r="J34" s="19">
        <v>56000</v>
      </c>
      <c r="K34" s="19">
        <v>56000</v>
      </c>
    </row>
    <row r="35" spans="1:11" s="7" customFormat="1" ht="30" customHeight="1" x14ac:dyDescent="0.25">
      <c r="A35" s="18" t="s">
        <v>57</v>
      </c>
      <c r="B35" s="12">
        <v>1</v>
      </c>
      <c r="C35" s="15" t="s">
        <v>54</v>
      </c>
      <c r="D35" s="15" t="s">
        <v>54</v>
      </c>
      <c r="E35" s="15" t="s">
        <v>21</v>
      </c>
      <c r="F35" s="15" t="s">
        <v>20</v>
      </c>
      <c r="G35" s="15" t="s">
        <v>22</v>
      </c>
      <c r="H35" s="16">
        <v>110</v>
      </c>
      <c r="I35" s="20">
        <f>I36+I38</f>
        <v>477000</v>
      </c>
      <c r="J35" s="20">
        <f>J36+J38</f>
        <v>719000</v>
      </c>
      <c r="K35" s="20">
        <f>K36+K38</f>
        <v>719000</v>
      </c>
    </row>
    <row r="36" spans="1:11" s="7" customFormat="1" ht="30" customHeight="1" x14ac:dyDescent="0.25">
      <c r="A36" s="18" t="s">
        <v>58</v>
      </c>
      <c r="B36" s="12">
        <v>1</v>
      </c>
      <c r="C36" s="15" t="s">
        <v>54</v>
      </c>
      <c r="D36" s="15" t="s">
        <v>54</v>
      </c>
      <c r="E36" s="15" t="s">
        <v>34</v>
      </c>
      <c r="F36" s="15" t="s">
        <v>20</v>
      </c>
      <c r="G36" s="15" t="s">
        <v>22</v>
      </c>
      <c r="H36" s="16">
        <v>110</v>
      </c>
      <c r="I36" s="20">
        <f>I37</f>
        <v>145000</v>
      </c>
      <c r="J36" s="20">
        <f>J37</f>
        <v>129000</v>
      </c>
      <c r="K36" s="20">
        <f>K37</f>
        <v>129000</v>
      </c>
    </row>
    <row r="37" spans="1:11" s="7" customFormat="1" ht="72" customHeight="1" x14ac:dyDescent="0.25">
      <c r="A37" s="18" t="s">
        <v>59</v>
      </c>
      <c r="B37" s="12">
        <v>1</v>
      </c>
      <c r="C37" s="15" t="s">
        <v>54</v>
      </c>
      <c r="D37" s="15" t="s">
        <v>54</v>
      </c>
      <c r="E37" s="15" t="s">
        <v>60</v>
      </c>
      <c r="F37" s="15">
        <v>10</v>
      </c>
      <c r="G37" s="15" t="s">
        <v>22</v>
      </c>
      <c r="H37" s="16">
        <v>110</v>
      </c>
      <c r="I37" s="20">
        <f>129000+16000</f>
        <v>145000</v>
      </c>
      <c r="J37" s="20">
        <v>129000</v>
      </c>
      <c r="K37" s="20">
        <v>129000</v>
      </c>
    </row>
    <row r="38" spans="1:11" s="7" customFormat="1" ht="44.25" customHeight="1" x14ac:dyDescent="0.25">
      <c r="A38" s="18" t="s">
        <v>61</v>
      </c>
      <c r="B38" s="12">
        <v>1</v>
      </c>
      <c r="C38" s="15" t="s">
        <v>54</v>
      </c>
      <c r="D38" s="15" t="s">
        <v>54</v>
      </c>
      <c r="E38" s="15" t="s">
        <v>62</v>
      </c>
      <c r="F38" s="15" t="s">
        <v>20</v>
      </c>
      <c r="G38" s="15" t="s">
        <v>22</v>
      </c>
      <c r="H38" s="16">
        <v>110</v>
      </c>
      <c r="I38" s="20">
        <f>I39</f>
        <v>332000</v>
      </c>
      <c r="J38" s="20">
        <f>J39</f>
        <v>590000</v>
      </c>
      <c r="K38" s="20">
        <f>K39</f>
        <v>590000</v>
      </c>
    </row>
    <row r="39" spans="1:11" s="7" customFormat="1" ht="70.5" customHeight="1" x14ac:dyDescent="0.25">
      <c r="A39" s="18" t="s">
        <v>63</v>
      </c>
      <c r="B39" s="12">
        <v>1</v>
      </c>
      <c r="C39" s="15" t="s">
        <v>54</v>
      </c>
      <c r="D39" s="15" t="s">
        <v>54</v>
      </c>
      <c r="E39" s="15" t="s">
        <v>64</v>
      </c>
      <c r="F39" s="15">
        <v>10</v>
      </c>
      <c r="G39" s="15" t="s">
        <v>22</v>
      </c>
      <c r="H39" s="16">
        <v>110</v>
      </c>
      <c r="I39" s="20">
        <f>590000-258000</f>
        <v>332000</v>
      </c>
      <c r="J39" s="20">
        <v>590000</v>
      </c>
      <c r="K39" s="20">
        <v>590000</v>
      </c>
    </row>
    <row r="40" spans="1:11" s="7" customFormat="1" ht="89.25" customHeight="1" x14ac:dyDescent="0.25">
      <c r="A40" s="14" t="s">
        <v>65</v>
      </c>
      <c r="B40" s="12">
        <v>1</v>
      </c>
      <c r="C40" s="15">
        <v>11</v>
      </c>
      <c r="D40" s="15" t="s">
        <v>20</v>
      </c>
      <c r="E40" s="15" t="s">
        <v>21</v>
      </c>
      <c r="F40" s="15" t="s">
        <v>20</v>
      </c>
      <c r="G40" s="15" t="s">
        <v>22</v>
      </c>
      <c r="H40" s="16" t="s">
        <v>21</v>
      </c>
      <c r="I40" s="17">
        <f>I41</f>
        <v>154000</v>
      </c>
      <c r="J40" s="17">
        <f>J41</f>
        <v>154000</v>
      </c>
      <c r="K40" s="17">
        <f>K41</f>
        <v>154000</v>
      </c>
    </row>
    <row r="41" spans="1:11" s="7" customFormat="1" ht="151.5" customHeight="1" x14ac:dyDescent="0.25">
      <c r="A41" s="18" t="s">
        <v>66</v>
      </c>
      <c r="B41" s="12">
        <v>1</v>
      </c>
      <c r="C41" s="15">
        <v>11</v>
      </c>
      <c r="D41" s="15" t="s">
        <v>51</v>
      </c>
      <c r="E41" s="15" t="s">
        <v>21</v>
      </c>
      <c r="F41" s="15" t="s">
        <v>20</v>
      </c>
      <c r="G41" s="15" t="s">
        <v>22</v>
      </c>
      <c r="H41" s="16">
        <v>120</v>
      </c>
      <c r="I41" s="19">
        <f>I42:J42</f>
        <v>154000</v>
      </c>
      <c r="J41" s="19">
        <f>J42:K42</f>
        <v>154000</v>
      </c>
      <c r="K41" s="19">
        <f>K42:L42</f>
        <v>154000</v>
      </c>
    </row>
    <row r="42" spans="1:11" s="7" customFormat="1" ht="185.25" customHeight="1" x14ac:dyDescent="0.25">
      <c r="A42" s="30" t="s">
        <v>67</v>
      </c>
      <c r="B42" s="12">
        <v>1</v>
      </c>
      <c r="C42" s="15">
        <v>11</v>
      </c>
      <c r="D42" s="15" t="s">
        <v>51</v>
      </c>
      <c r="E42" s="15" t="s">
        <v>34</v>
      </c>
      <c r="F42" s="15" t="s">
        <v>20</v>
      </c>
      <c r="G42" s="15" t="s">
        <v>22</v>
      </c>
      <c r="H42" s="16">
        <v>120</v>
      </c>
      <c r="I42" s="19">
        <f>I43</f>
        <v>154000</v>
      </c>
      <c r="J42" s="19">
        <f>J43</f>
        <v>154000</v>
      </c>
      <c r="K42" s="19">
        <f>K43</f>
        <v>154000</v>
      </c>
    </row>
    <row r="43" spans="1:11" s="7" customFormat="1" ht="131.25" customHeight="1" x14ac:dyDescent="0.25">
      <c r="A43" s="18" t="s">
        <v>68</v>
      </c>
      <c r="B43" s="12">
        <v>1</v>
      </c>
      <c r="C43" s="15">
        <v>11</v>
      </c>
      <c r="D43" s="15" t="s">
        <v>51</v>
      </c>
      <c r="E43" s="15" t="s">
        <v>69</v>
      </c>
      <c r="F43" s="15">
        <v>10</v>
      </c>
      <c r="G43" s="15" t="s">
        <v>22</v>
      </c>
      <c r="H43" s="16">
        <v>120</v>
      </c>
      <c r="I43" s="20">
        <v>154000</v>
      </c>
      <c r="J43" s="20">
        <v>154000</v>
      </c>
      <c r="K43" s="20">
        <v>154000</v>
      </c>
    </row>
    <row r="44" spans="1:11" s="7" customFormat="1" ht="67.5" customHeight="1" x14ac:dyDescent="0.25">
      <c r="A44" s="14" t="s">
        <v>70</v>
      </c>
      <c r="B44" s="12">
        <v>1</v>
      </c>
      <c r="C44" s="15">
        <v>14</v>
      </c>
      <c r="D44" s="15" t="s">
        <v>20</v>
      </c>
      <c r="E44" s="15" t="s">
        <v>21</v>
      </c>
      <c r="F44" s="15" t="s">
        <v>20</v>
      </c>
      <c r="G44" s="15" t="s">
        <v>22</v>
      </c>
      <c r="H44" s="16" t="s">
        <v>21</v>
      </c>
      <c r="I44" s="28">
        <f t="shared" ref="I44:K46" si="1">I45</f>
        <v>256852.1</v>
      </c>
      <c r="J44" s="28">
        <f t="shared" si="1"/>
        <v>100000</v>
      </c>
      <c r="K44" s="28">
        <f t="shared" si="1"/>
        <v>100000</v>
      </c>
    </row>
    <row r="45" spans="1:11" s="7" customFormat="1" ht="76.5" customHeight="1" x14ac:dyDescent="0.25">
      <c r="A45" s="18" t="s">
        <v>71</v>
      </c>
      <c r="B45" s="12">
        <v>1</v>
      </c>
      <c r="C45" s="15">
        <v>14</v>
      </c>
      <c r="D45" s="15" t="s">
        <v>54</v>
      </c>
      <c r="E45" s="15" t="s">
        <v>21</v>
      </c>
      <c r="F45" s="15" t="s">
        <v>20</v>
      </c>
      <c r="G45" s="15" t="s">
        <v>22</v>
      </c>
      <c r="H45" s="16">
        <v>430</v>
      </c>
      <c r="I45" s="20">
        <f t="shared" si="1"/>
        <v>256852.1</v>
      </c>
      <c r="J45" s="20">
        <f t="shared" si="1"/>
        <v>100000</v>
      </c>
      <c r="K45" s="20">
        <f t="shared" si="1"/>
        <v>100000</v>
      </c>
    </row>
    <row r="46" spans="1:11" s="7" customFormat="1" ht="105" customHeight="1" x14ac:dyDescent="0.25">
      <c r="A46" s="18" t="s">
        <v>72</v>
      </c>
      <c r="B46" s="12">
        <v>1</v>
      </c>
      <c r="C46" s="15">
        <v>14</v>
      </c>
      <c r="D46" s="15" t="s">
        <v>54</v>
      </c>
      <c r="E46" s="15" t="s">
        <v>30</v>
      </c>
      <c r="F46" s="15" t="s">
        <v>20</v>
      </c>
      <c r="G46" s="15" t="s">
        <v>22</v>
      </c>
      <c r="H46" s="16">
        <v>430</v>
      </c>
      <c r="I46" s="20">
        <f t="shared" si="1"/>
        <v>256852.1</v>
      </c>
      <c r="J46" s="20">
        <f t="shared" si="1"/>
        <v>100000</v>
      </c>
      <c r="K46" s="20">
        <f t="shared" si="1"/>
        <v>100000</v>
      </c>
    </row>
    <row r="47" spans="1:11" s="7" customFormat="1" ht="102.75" customHeight="1" x14ac:dyDescent="0.25">
      <c r="A47" s="18" t="s">
        <v>73</v>
      </c>
      <c r="B47" s="12">
        <v>1</v>
      </c>
      <c r="C47" s="15">
        <v>14</v>
      </c>
      <c r="D47" s="15" t="s">
        <v>54</v>
      </c>
      <c r="E47" s="15" t="s">
        <v>74</v>
      </c>
      <c r="F47" s="15">
        <v>10</v>
      </c>
      <c r="G47" s="15" t="s">
        <v>22</v>
      </c>
      <c r="H47" s="16">
        <v>430</v>
      </c>
      <c r="I47" s="20">
        <f>100000+145286.35+11565.75</f>
        <v>256852.1</v>
      </c>
      <c r="J47" s="20">
        <v>100000</v>
      </c>
      <c r="K47" s="20">
        <v>100000</v>
      </c>
    </row>
    <row r="48" spans="1:11" s="7" customFormat="1" ht="43.5" customHeight="1" x14ac:dyDescent="0.25">
      <c r="A48" s="14" t="s">
        <v>75</v>
      </c>
      <c r="B48" s="25">
        <v>2</v>
      </c>
      <c r="C48" s="26" t="s">
        <v>20</v>
      </c>
      <c r="D48" s="26" t="s">
        <v>20</v>
      </c>
      <c r="E48" s="26" t="s">
        <v>21</v>
      </c>
      <c r="F48" s="26" t="s">
        <v>20</v>
      </c>
      <c r="G48" s="26" t="s">
        <v>22</v>
      </c>
      <c r="H48" s="27" t="s">
        <v>21</v>
      </c>
      <c r="I48" s="17">
        <f>I49</f>
        <v>9262228.5099999998</v>
      </c>
      <c r="J48" s="17">
        <f>J49</f>
        <v>1989080.89</v>
      </c>
      <c r="K48" s="17">
        <f>K49</f>
        <v>1996596</v>
      </c>
    </row>
    <row r="49" spans="1:11" s="7" customFormat="1" ht="85.5" customHeight="1" x14ac:dyDescent="0.25">
      <c r="A49" s="14" t="s">
        <v>76</v>
      </c>
      <c r="B49" s="12">
        <v>2</v>
      </c>
      <c r="C49" s="15" t="s">
        <v>26</v>
      </c>
      <c r="D49" s="15" t="s">
        <v>20</v>
      </c>
      <c r="E49" s="15" t="s">
        <v>21</v>
      </c>
      <c r="F49" s="15" t="s">
        <v>20</v>
      </c>
      <c r="G49" s="15" t="s">
        <v>22</v>
      </c>
      <c r="H49" s="16" t="s">
        <v>21</v>
      </c>
      <c r="I49" s="17">
        <f>I50+I53+I59+I62+I57</f>
        <v>9262228.5099999998</v>
      </c>
      <c r="J49" s="17">
        <f>J50+J59</f>
        <v>1989080.89</v>
      </c>
      <c r="K49" s="17">
        <f>K50+K59</f>
        <v>1996596</v>
      </c>
    </row>
    <row r="50" spans="1:11" s="7" customFormat="1" ht="52.5" customHeight="1" x14ac:dyDescent="0.25">
      <c r="A50" s="14" t="s">
        <v>77</v>
      </c>
      <c r="B50" s="12">
        <v>2</v>
      </c>
      <c r="C50" s="15" t="s">
        <v>26</v>
      </c>
      <c r="D50" s="15">
        <v>10</v>
      </c>
      <c r="E50" s="15" t="s">
        <v>21</v>
      </c>
      <c r="F50" s="15" t="s">
        <v>20</v>
      </c>
      <c r="G50" s="15" t="s">
        <v>22</v>
      </c>
      <c r="H50" s="16">
        <v>150</v>
      </c>
      <c r="I50" s="19">
        <f t="shared" ref="I50:K51" si="2">I51</f>
        <v>2119275.14</v>
      </c>
      <c r="J50" s="19">
        <f t="shared" si="2"/>
        <v>1863978.89</v>
      </c>
      <c r="K50" s="19">
        <f t="shared" si="2"/>
        <v>1866938</v>
      </c>
    </row>
    <row r="51" spans="1:11" s="7" customFormat="1" ht="41.25" customHeight="1" x14ac:dyDescent="0.25">
      <c r="A51" s="18" t="s">
        <v>78</v>
      </c>
      <c r="B51" s="12">
        <v>2</v>
      </c>
      <c r="C51" s="15" t="s">
        <v>26</v>
      </c>
      <c r="D51" s="15">
        <v>15</v>
      </c>
      <c r="E51" s="15" t="s">
        <v>79</v>
      </c>
      <c r="F51" s="15" t="s">
        <v>20</v>
      </c>
      <c r="G51" s="15" t="s">
        <v>22</v>
      </c>
      <c r="H51" s="16">
        <v>150</v>
      </c>
      <c r="I51" s="19">
        <f t="shared" si="2"/>
        <v>2119275.14</v>
      </c>
      <c r="J51" s="19">
        <f t="shared" si="2"/>
        <v>1863978.89</v>
      </c>
      <c r="K51" s="19">
        <f t="shared" si="2"/>
        <v>1866938</v>
      </c>
    </row>
    <row r="52" spans="1:11" s="7" customFormat="1" ht="66.75" customHeight="1" x14ac:dyDescent="0.25">
      <c r="A52" s="18" t="s">
        <v>80</v>
      </c>
      <c r="B52" s="12">
        <v>2</v>
      </c>
      <c r="C52" s="15" t="s">
        <v>26</v>
      </c>
      <c r="D52" s="15">
        <v>15</v>
      </c>
      <c r="E52" s="15" t="s">
        <v>79</v>
      </c>
      <c r="F52" s="15">
        <v>10</v>
      </c>
      <c r="G52" s="15" t="s">
        <v>22</v>
      </c>
      <c r="H52" s="16">
        <v>150</v>
      </c>
      <c r="I52" s="19">
        <v>2119275.14</v>
      </c>
      <c r="J52" s="21">
        <v>1863978.89</v>
      </c>
      <c r="K52" s="21">
        <v>1866938</v>
      </c>
    </row>
    <row r="53" spans="1:11" s="7" customFormat="1" ht="51.75" customHeight="1" x14ac:dyDescent="0.25">
      <c r="A53" s="14" t="s">
        <v>81</v>
      </c>
      <c r="B53" s="12">
        <v>2</v>
      </c>
      <c r="C53" s="15" t="s">
        <v>26</v>
      </c>
      <c r="D53" s="15" t="s">
        <v>82</v>
      </c>
      <c r="E53" s="15" t="s">
        <v>21</v>
      </c>
      <c r="F53" s="15" t="s">
        <v>20</v>
      </c>
      <c r="G53" s="15" t="s">
        <v>22</v>
      </c>
      <c r="H53" s="16" t="s">
        <v>83</v>
      </c>
      <c r="I53" s="19">
        <f>I54</f>
        <v>3367481.37</v>
      </c>
      <c r="J53" s="31">
        <v>0</v>
      </c>
      <c r="K53" s="31">
        <v>0</v>
      </c>
    </row>
    <row r="54" spans="1:11" s="7" customFormat="1" ht="38.25" customHeight="1" x14ac:dyDescent="0.25">
      <c r="A54" s="18" t="s">
        <v>84</v>
      </c>
      <c r="B54" s="12">
        <v>2</v>
      </c>
      <c r="C54" s="15" t="s">
        <v>26</v>
      </c>
      <c r="D54" s="15" t="s">
        <v>85</v>
      </c>
      <c r="E54" s="15" t="s">
        <v>21</v>
      </c>
      <c r="F54" s="15" t="s">
        <v>20</v>
      </c>
      <c r="G54" s="15" t="s">
        <v>22</v>
      </c>
      <c r="H54" s="16" t="s">
        <v>83</v>
      </c>
      <c r="I54" s="19">
        <f>I55</f>
        <v>3367481.37</v>
      </c>
      <c r="J54" s="31">
        <v>0</v>
      </c>
      <c r="K54" s="31">
        <v>0</v>
      </c>
    </row>
    <row r="55" spans="1:11" s="7" customFormat="1" ht="38.25" customHeight="1" x14ac:dyDescent="0.25">
      <c r="A55" s="18" t="s">
        <v>86</v>
      </c>
      <c r="B55" s="12">
        <v>2</v>
      </c>
      <c r="C55" s="15" t="s">
        <v>26</v>
      </c>
      <c r="D55" s="15" t="s">
        <v>85</v>
      </c>
      <c r="E55" s="15" t="s">
        <v>87</v>
      </c>
      <c r="F55" s="15" t="s">
        <v>20</v>
      </c>
      <c r="G55" s="15" t="s">
        <v>22</v>
      </c>
      <c r="H55" s="16" t="s">
        <v>83</v>
      </c>
      <c r="I55" s="19">
        <f>I56</f>
        <v>3367481.37</v>
      </c>
      <c r="J55" s="31">
        <v>0</v>
      </c>
      <c r="K55" s="31">
        <v>0</v>
      </c>
    </row>
    <row r="56" spans="1:11" s="7" customFormat="1" ht="31.5" customHeight="1" x14ac:dyDescent="0.25">
      <c r="A56" s="18" t="s">
        <v>86</v>
      </c>
      <c r="B56" s="12">
        <v>2</v>
      </c>
      <c r="C56" s="15" t="s">
        <v>26</v>
      </c>
      <c r="D56" s="15" t="s">
        <v>85</v>
      </c>
      <c r="E56" s="15" t="s">
        <v>87</v>
      </c>
      <c r="F56" s="15" t="s">
        <v>88</v>
      </c>
      <c r="G56" s="15" t="s">
        <v>22</v>
      </c>
      <c r="H56" s="16" t="s">
        <v>83</v>
      </c>
      <c r="I56" s="19">
        <v>3367481.37</v>
      </c>
      <c r="J56" s="31">
        <v>0</v>
      </c>
      <c r="K56" s="31">
        <v>0</v>
      </c>
    </row>
    <row r="57" spans="1:11" s="7" customFormat="1" ht="31.5" customHeight="1" x14ac:dyDescent="0.25">
      <c r="A57" s="32" t="s">
        <v>89</v>
      </c>
      <c r="B57" s="12">
        <v>2</v>
      </c>
      <c r="C57" s="15" t="s">
        <v>26</v>
      </c>
      <c r="D57" s="15" t="s">
        <v>90</v>
      </c>
      <c r="E57" s="15" t="s">
        <v>87</v>
      </c>
      <c r="F57" s="15" t="s">
        <v>20</v>
      </c>
      <c r="G57" s="15" t="s">
        <v>22</v>
      </c>
      <c r="H57" s="16" t="s">
        <v>83</v>
      </c>
      <c r="I57" s="19">
        <f>I58</f>
        <v>26681</v>
      </c>
      <c r="J57" s="31">
        <v>0</v>
      </c>
      <c r="K57" s="31">
        <v>0</v>
      </c>
    </row>
    <row r="58" spans="1:11" s="7" customFormat="1" ht="31.5" customHeight="1" x14ac:dyDescent="0.25">
      <c r="A58" s="32" t="s">
        <v>91</v>
      </c>
      <c r="B58" s="12">
        <v>2</v>
      </c>
      <c r="C58" s="15" t="s">
        <v>26</v>
      </c>
      <c r="D58" s="15" t="s">
        <v>90</v>
      </c>
      <c r="E58" s="15" t="s">
        <v>87</v>
      </c>
      <c r="F58" s="15" t="s">
        <v>88</v>
      </c>
      <c r="G58" s="15" t="s">
        <v>22</v>
      </c>
      <c r="H58" s="16" t="s">
        <v>83</v>
      </c>
      <c r="I58" s="19">
        <v>26681</v>
      </c>
      <c r="J58" s="31">
        <v>0</v>
      </c>
      <c r="K58" s="31">
        <v>0</v>
      </c>
    </row>
    <row r="59" spans="1:11" s="7" customFormat="1" ht="54" customHeight="1" x14ac:dyDescent="0.25">
      <c r="A59" s="14" t="s">
        <v>92</v>
      </c>
      <c r="B59" s="12">
        <v>2</v>
      </c>
      <c r="C59" s="15" t="s">
        <v>26</v>
      </c>
      <c r="D59" s="15">
        <v>30</v>
      </c>
      <c r="E59" s="15" t="s">
        <v>21</v>
      </c>
      <c r="F59" s="15" t="s">
        <v>20</v>
      </c>
      <c r="G59" s="15" t="s">
        <v>22</v>
      </c>
      <c r="H59" s="16">
        <v>150</v>
      </c>
      <c r="I59" s="19">
        <f t="shared" ref="I59:K60" si="3">I60</f>
        <v>119555</v>
      </c>
      <c r="J59" s="19">
        <f t="shared" si="3"/>
        <v>125102</v>
      </c>
      <c r="K59" s="19">
        <f t="shared" si="3"/>
        <v>129658</v>
      </c>
    </row>
    <row r="60" spans="1:11" s="7" customFormat="1" ht="99" customHeight="1" x14ac:dyDescent="0.25">
      <c r="A60" s="18" t="s">
        <v>93</v>
      </c>
      <c r="B60" s="12">
        <v>2</v>
      </c>
      <c r="C60" s="15" t="s">
        <v>26</v>
      </c>
      <c r="D60" s="15">
        <v>35</v>
      </c>
      <c r="E60" s="15">
        <v>118</v>
      </c>
      <c r="F60" s="15" t="s">
        <v>20</v>
      </c>
      <c r="G60" s="15" t="s">
        <v>22</v>
      </c>
      <c r="H60" s="16">
        <v>150</v>
      </c>
      <c r="I60" s="19">
        <f t="shared" si="3"/>
        <v>119555</v>
      </c>
      <c r="J60" s="19">
        <f t="shared" si="3"/>
        <v>125102</v>
      </c>
      <c r="K60" s="19">
        <f t="shared" si="3"/>
        <v>129658</v>
      </c>
    </row>
    <row r="61" spans="1:11" s="7" customFormat="1" ht="97.5" customHeight="1" x14ac:dyDescent="0.25">
      <c r="A61" s="18" t="s">
        <v>94</v>
      </c>
      <c r="B61" s="12">
        <v>2</v>
      </c>
      <c r="C61" s="15" t="s">
        <v>26</v>
      </c>
      <c r="D61" s="15">
        <v>35</v>
      </c>
      <c r="E61" s="15">
        <v>118</v>
      </c>
      <c r="F61" s="15">
        <v>10</v>
      </c>
      <c r="G61" s="15" t="s">
        <v>22</v>
      </c>
      <c r="H61" s="16">
        <v>150</v>
      </c>
      <c r="I61" s="19">
        <v>119555</v>
      </c>
      <c r="J61" s="21">
        <v>125102</v>
      </c>
      <c r="K61" s="21">
        <v>129658</v>
      </c>
    </row>
    <row r="62" spans="1:11" s="7" customFormat="1" ht="34.5" customHeight="1" x14ac:dyDescent="0.25">
      <c r="A62" s="18" t="s">
        <v>95</v>
      </c>
      <c r="B62" s="12">
        <v>2</v>
      </c>
      <c r="C62" s="15" t="s">
        <v>26</v>
      </c>
      <c r="D62" s="15" t="s">
        <v>96</v>
      </c>
      <c r="E62" s="15" t="s">
        <v>21</v>
      </c>
      <c r="F62" s="15" t="s">
        <v>20</v>
      </c>
      <c r="G62" s="15" t="s">
        <v>22</v>
      </c>
      <c r="H62" s="16" t="s">
        <v>83</v>
      </c>
      <c r="I62" s="19">
        <f>I63+I65</f>
        <v>3629236</v>
      </c>
      <c r="J62" s="31">
        <v>0</v>
      </c>
      <c r="K62" s="31">
        <v>0</v>
      </c>
    </row>
    <row r="63" spans="1:11" s="7" customFormat="1" ht="93" customHeight="1" x14ac:dyDescent="0.25">
      <c r="A63" s="18" t="s">
        <v>97</v>
      </c>
      <c r="B63" s="12">
        <v>2</v>
      </c>
      <c r="C63" s="15" t="s">
        <v>26</v>
      </c>
      <c r="D63" s="15" t="s">
        <v>96</v>
      </c>
      <c r="E63" s="15" t="s">
        <v>98</v>
      </c>
      <c r="F63" s="15" t="s">
        <v>20</v>
      </c>
      <c r="G63" s="15" t="s">
        <v>22</v>
      </c>
      <c r="H63" s="16" t="s">
        <v>83</v>
      </c>
      <c r="I63" s="19">
        <f>I64</f>
        <v>400000</v>
      </c>
      <c r="J63" s="31">
        <v>0</v>
      </c>
      <c r="K63" s="31">
        <v>0</v>
      </c>
    </row>
    <row r="64" spans="1:11" s="7" customFormat="1" ht="102" customHeight="1" x14ac:dyDescent="0.25">
      <c r="A64" s="18" t="s">
        <v>97</v>
      </c>
      <c r="B64" s="12">
        <v>2</v>
      </c>
      <c r="C64" s="15" t="s">
        <v>26</v>
      </c>
      <c r="D64" s="15" t="s">
        <v>96</v>
      </c>
      <c r="E64" s="15" t="s">
        <v>98</v>
      </c>
      <c r="F64" s="15" t="s">
        <v>88</v>
      </c>
      <c r="G64" s="15" t="s">
        <v>22</v>
      </c>
      <c r="H64" s="16" t="s">
        <v>83</v>
      </c>
      <c r="I64" s="19">
        <v>400000</v>
      </c>
      <c r="J64" s="31">
        <v>0</v>
      </c>
      <c r="K64" s="31">
        <v>0</v>
      </c>
    </row>
    <row r="65" spans="1:11" s="7" customFormat="1" ht="69" customHeight="1" x14ac:dyDescent="0.25">
      <c r="A65" s="18" t="s">
        <v>99</v>
      </c>
      <c r="B65" s="12">
        <v>2</v>
      </c>
      <c r="C65" s="15" t="s">
        <v>26</v>
      </c>
      <c r="D65" s="15" t="s">
        <v>100</v>
      </c>
      <c r="E65" s="15" t="s">
        <v>21</v>
      </c>
      <c r="F65" s="15" t="s">
        <v>20</v>
      </c>
      <c r="G65" s="15" t="s">
        <v>22</v>
      </c>
      <c r="H65" s="16" t="s">
        <v>83</v>
      </c>
      <c r="I65" s="19">
        <f>I66</f>
        <v>3229236</v>
      </c>
      <c r="J65" s="31">
        <v>0</v>
      </c>
      <c r="K65" s="31">
        <v>0</v>
      </c>
    </row>
    <row r="66" spans="1:11" s="7" customFormat="1" ht="42" customHeight="1" x14ac:dyDescent="0.25">
      <c r="A66" s="18" t="s">
        <v>101</v>
      </c>
      <c r="B66" s="12">
        <v>2</v>
      </c>
      <c r="C66" s="15" t="s">
        <v>26</v>
      </c>
      <c r="D66" s="15" t="s">
        <v>100</v>
      </c>
      <c r="E66" s="15" t="s">
        <v>87</v>
      </c>
      <c r="F66" s="15" t="s">
        <v>20</v>
      </c>
      <c r="G66" s="15" t="s">
        <v>22</v>
      </c>
      <c r="H66" s="16" t="s">
        <v>83</v>
      </c>
      <c r="I66" s="19">
        <f>I67</f>
        <v>3229236</v>
      </c>
      <c r="J66" s="31">
        <v>0</v>
      </c>
      <c r="K66" s="31">
        <v>0</v>
      </c>
    </row>
    <row r="67" spans="1:11" s="7" customFormat="1" ht="54" customHeight="1" x14ac:dyDescent="0.25">
      <c r="A67" s="18" t="s">
        <v>102</v>
      </c>
      <c r="B67" s="12">
        <v>2</v>
      </c>
      <c r="C67" s="15" t="s">
        <v>26</v>
      </c>
      <c r="D67" s="15" t="s">
        <v>100</v>
      </c>
      <c r="E67" s="15" t="s">
        <v>87</v>
      </c>
      <c r="F67" s="15" t="s">
        <v>88</v>
      </c>
      <c r="G67" s="15" t="s">
        <v>22</v>
      </c>
      <c r="H67" s="16" t="s">
        <v>83</v>
      </c>
      <c r="I67" s="19">
        <v>3229236</v>
      </c>
      <c r="J67" s="31">
        <v>0</v>
      </c>
      <c r="K67" s="31">
        <v>0</v>
      </c>
    </row>
    <row r="68" spans="1:11" s="7" customFormat="1" ht="42.75" customHeight="1" x14ac:dyDescent="0.25">
      <c r="A68" s="33" t="s">
        <v>103</v>
      </c>
      <c r="B68" s="34"/>
      <c r="C68" s="34"/>
      <c r="D68" s="34"/>
      <c r="E68" s="34"/>
      <c r="F68" s="34"/>
      <c r="G68" s="34"/>
      <c r="H68" s="24"/>
      <c r="I68" s="17">
        <f>I15+I48</f>
        <v>11469190.609999999</v>
      </c>
      <c r="J68" s="17">
        <f>J15+J48</f>
        <v>4197530.8899999997</v>
      </c>
      <c r="K68" s="17">
        <f>K15+K48</f>
        <v>4252616</v>
      </c>
    </row>
    <row r="69" spans="1:11" s="7" customFormat="1" ht="42.75" customHeight="1" x14ac:dyDescent="0.25">
      <c r="A69" s="35"/>
      <c r="B69" s="8"/>
      <c r="C69" s="8"/>
      <c r="D69" s="8"/>
      <c r="E69" s="8"/>
      <c r="F69" s="8"/>
      <c r="G69" s="8"/>
      <c r="H69" s="36"/>
      <c r="I69" s="37"/>
      <c r="J69" s="37"/>
      <c r="K69" s="37"/>
    </row>
  </sheetData>
  <mergeCells count="12">
    <mergeCell ref="I2:K2"/>
    <mergeCell ref="I3:K3"/>
    <mergeCell ref="A5:K5"/>
    <mergeCell ref="A6:K6"/>
    <mergeCell ref="A10:A13"/>
    <mergeCell ref="B10:H10"/>
    <mergeCell ref="I10:K10"/>
    <mergeCell ref="B11:F12"/>
    <mergeCell ref="G11:H12"/>
    <mergeCell ref="I11:I13"/>
    <mergeCell ref="J11:J13"/>
    <mergeCell ref="K11:K13"/>
  </mergeCells>
  <pageMargins left="0.70833333333333304" right="0" top="0.196527777777778" bottom="0" header="0.511811023622047" footer="0.511811023622047"/>
  <pageSetup paperSize="9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Glawbuh</dc:creator>
  <dc:description/>
  <cp:lastModifiedBy>Екатерина Кулямзина</cp:lastModifiedBy>
  <cp:revision>1</cp:revision>
  <cp:lastPrinted>2023-09-28T14:37:39Z</cp:lastPrinted>
  <dcterms:created xsi:type="dcterms:W3CDTF">2018-11-09T08:02:16Z</dcterms:created>
  <dcterms:modified xsi:type="dcterms:W3CDTF">2024-02-26T15:14:52Z</dcterms:modified>
  <dc:language>ru-RU</dc:language>
</cp:coreProperties>
</file>