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Березовка1\Desktop\бюджет 2023 внесение изменений\Бюджет 2023 (редакция)\Бюджет 2023-2025 (редакция 34-170) от 22.12.2023) —\"/>
    </mc:Choice>
  </mc:AlternateContent>
  <xr:revisionPtr revIDLastSave="0" documentId="13_ncr:1_{B81DC04B-F21B-466F-B4EE-32EFDEDBB72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№3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37" i="1"/>
  <c r="K38" i="1"/>
  <c r="K24" i="1"/>
  <c r="K23" i="1" s="1"/>
  <c r="K143" i="1"/>
  <c r="K142" i="1" s="1"/>
  <c r="K141" i="1" s="1"/>
  <c r="K140" i="1" s="1"/>
  <c r="K139" i="1" s="1"/>
  <c r="K138" i="1" s="1"/>
  <c r="K151" i="1"/>
  <c r="K150" i="1" s="1"/>
  <c r="K149" i="1" s="1"/>
  <c r="K148" i="1" s="1"/>
  <c r="K147" i="1" s="1"/>
  <c r="K146" i="1" s="1"/>
  <c r="K145" i="1" s="1"/>
  <c r="K136" i="1"/>
  <c r="K135" i="1" s="1"/>
  <c r="O135" i="1"/>
  <c r="M135" i="1"/>
  <c r="K133" i="1"/>
  <c r="K132" i="1" s="1"/>
  <c r="O131" i="1"/>
  <c r="O130" i="1" s="1"/>
  <c r="O129" i="1" s="1"/>
  <c r="M131" i="1"/>
  <c r="M130" i="1" s="1"/>
  <c r="M129" i="1" s="1"/>
  <c r="K130" i="1"/>
  <c r="K129" i="1" s="1"/>
  <c r="K122" i="1"/>
  <c r="K121" i="1" s="1"/>
  <c r="K120" i="1" s="1"/>
  <c r="K119" i="1" s="1"/>
  <c r="K118" i="1" s="1"/>
  <c r="K117" i="1" s="1"/>
  <c r="K116" i="1" s="1"/>
  <c r="O114" i="1"/>
  <c r="O113" i="1" s="1"/>
  <c r="M114" i="1"/>
  <c r="M113" i="1" s="1"/>
  <c r="K114" i="1"/>
  <c r="K113" i="1" s="1"/>
  <c r="K111" i="1"/>
  <c r="K110" i="1" s="1"/>
  <c r="K108" i="1"/>
  <c r="O106" i="1"/>
  <c r="O105" i="1" s="1"/>
  <c r="M106" i="1"/>
  <c r="M105" i="1" s="1"/>
  <c r="K106" i="1"/>
  <c r="K105" i="1" s="1"/>
  <c r="K99" i="1"/>
  <c r="K98" i="1" s="1"/>
  <c r="K97" i="1" s="1"/>
  <c r="K96" i="1" s="1"/>
  <c r="K95" i="1" s="1"/>
  <c r="K94" i="1" s="1"/>
  <c r="K91" i="1"/>
  <c r="K90" i="1" s="1"/>
  <c r="K88" i="1"/>
  <c r="K87" i="1" s="1"/>
  <c r="O85" i="1"/>
  <c r="O84" i="1" s="1"/>
  <c r="O83" i="1" s="1"/>
  <c r="O82" i="1" s="1"/>
  <c r="O81" i="1" s="1"/>
  <c r="O80" i="1" s="1"/>
  <c r="O79" i="1" s="1"/>
  <c r="M85" i="1"/>
  <c r="M84" i="1" s="1"/>
  <c r="M83" i="1" s="1"/>
  <c r="M82" i="1" s="1"/>
  <c r="M81" i="1" s="1"/>
  <c r="M80" i="1" s="1"/>
  <c r="M79" i="1" s="1"/>
  <c r="K85" i="1"/>
  <c r="K84" i="1" s="1"/>
  <c r="O77" i="1"/>
  <c r="O76" i="1" s="1"/>
  <c r="O75" i="1" s="1"/>
  <c r="O74" i="1" s="1"/>
  <c r="O73" i="1" s="1"/>
  <c r="O72" i="1" s="1"/>
  <c r="O71" i="1" s="1"/>
  <c r="M77" i="1"/>
  <c r="M76" i="1" s="1"/>
  <c r="M75" i="1" s="1"/>
  <c r="M74" i="1" s="1"/>
  <c r="M73" i="1" s="1"/>
  <c r="M72" i="1" s="1"/>
  <c r="M71" i="1" s="1"/>
  <c r="K77" i="1"/>
  <c r="K76" i="1" s="1"/>
  <c r="K75" i="1" s="1"/>
  <c r="K74" i="1" s="1"/>
  <c r="K73" i="1" s="1"/>
  <c r="K72" i="1" s="1"/>
  <c r="K71" i="1" s="1"/>
  <c r="O70" i="1"/>
  <c r="M70" i="1"/>
  <c r="K70" i="1"/>
  <c r="P69" i="1"/>
  <c r="P68" i="1" s="1"/>
  <c r="O68" i="1" s="1"/>
  <c r="N69" i="1"/>
  <c r="M69" i="1" s="1"/>
  <c r="L69" i="1"/>
  <c r="L68" i="1" s="1"/>
  <c r="K68" i="1" s="1"/>
  <c r="K55" i="1"/>
  <c r="K54" i="1" s="1"/>
  <c r="O52" i="1"/>
  <c r="O51" i="1" s="1"/>
  <c r="O50" i="1" s="1"/>
  <c r="O49" i="1" s="1"/>
  <c r="O48" i="1" s="1"/>
  <c r="O47" i="1" s="1"/>
  <c r="M52" i="1"/>
  <c r="M51" i="1" s="1"/>
  <c r="M50" i="1" s="1"/>
  <c r="M49" i="1" s="1"/>
  <c r="M48" i="1" s="1"/>
  <c r="M47" i="1" s="1"/>
  <c r="K52" i="1"/>
  <c r="K51" i="1" s="1"/>
  <c r="O45" i="1"/>
  <c r="O44" i="1" s="1"/>
  <c r="O43" i="1" s="1"/>
  <c r="O42" i="1" s="1"/>
  <c r="O41" i="1" s="1"/>
  <c r="O40" i="1" s="1"/>
  <c r="M45" i="1"/>
  <c r="M44" i="1" s="1"/>
  <c r="M43" i="1" s="1"/>
  <c r="M42" i="1" s="1"/>
  <c r="M41" i="1" s="1"/>
  <c r="M40" i="1" s="1"/>
  <c r="K45" i="1"/>
  <c r="K44" i="1" s="1"/>
  <c r="K43" i="1" s="1"/>
  <c r="K42" i="1" s="1"/>
  <c r="K41" i="1" s="1"/>
  <c r="K40" i="1" s="1"/>
  <c r="O35" i="1"/>
  <c r="M35" i="1"/>
  <c r="K35" i="1"/>
  <c r="O33" i="1"/>
  <c r="M33" i="1"/>
  <c r="K33" i="1"/>
  <c r="O32" i="1"/>
  <c r="O31" i="1" s="1"/>
  <c r="M32" i="1"/>
  <c r="M31" i="1" s="1"/>
  <c r="K31" i="1"/>
  <c r="O21" i="1"/>
  <c r="O20" i="1" s="1"/>
  <c r="O19" i="1" s="1"/>
  <c r="O18" i="1" s="1"/>
  <c r="O17" i="1" s="1"/>
  <c r="O16" i="1" s="1"/>
  <c r="M21" i="1"/>
  <c r="M20" i="1" s="1"/>
  <c r="M19" i="1" s="1"/>
  <c r="M18" i="1" s="1"/>
  <c r="M17" i="1" s="1"/>
  <c r="M16" i="1" s="1"/>
  <c r="K21" i="1"/>
  <c r="K20" i="1" s="1"/>
  <c r="K19" i="1" l="1"/>
  <c r="K18" i="1" s="1"/>
  <c r="K17" i="1" s="1"/>
  <c r="K16" i="1" s="1"/>
  <c r="N68" i="1"/>
  <c r="N67" i="1" s="1"/>
  <c r="M67" i="1" s="1"/>
  <c r="M104" i="1"/>
  <c r="M103" i="1" s="1"/>
  <c r="M102" i="1" s="1"/>
  <c r="M101" i="1" s="1"/>
  <c r="M93" i="1" s="1"/>
  <c r="O30" i="1"/>
  <c r="O29" i="1" s="1"/>
  <c r="O28" i="1" s="1"/>
  <c r="O27" i="1" s="1"/>
  <c r="O26" i="1" s="1"/>
  <c r="O15" i="1" s="1"/>
  <c r="M30" i="1"/>
  <c r="M29" i="1" s="1"/>
  <c r="M28" i="1" s="1"/>
  <c r="M27" i="1" s="1"/>
  <c r="M26" i="1" s="1"/>
  <c r="M15" i="1" s="1"/>
  <c r="K50" i="1"/>
  <c r="K49" i="1" s="1"/>
  <c r="K48" i="1" s="1"/>
  <c r="K47" i="1" s="1"/>
  <c r="M128" i="1"/>
  <c r="M127" i="1" s="1"/>
  <c r="M126" i="1" s="1"/>
  <c r="M125" i="1" s="1"/>
  <c r="M124" i="1" s="1"/>
  <c r="K30" i="1"/>
  <c r="K28" i="1" s="1"/>
  <c r="K27" i="1" s="1"/>
  <c r="K26" i="1" s="1"/>
  <c r="K83" i="1"/>
  <c r="K82" i="1" s="1"/>
  <c r="K81" i="1" s="1"/>
  <c r="K80" i="1" s="1"/>
  <c r="K79" i="1" s="1"/>
  <c r="K104" i="1"/>
  <c r="K103" i="1" s="1"/>
  <c r="K102" i="1" s="1"/>
  <c r="K101" i="1" s="1"/>
  <c r="K93" i="1" s="1"/>
  <c r="K128" i="1"/>
  <c r="K127" i="1" s="1"/>
  <c r="K126" i="1" s="1"/>
  <c r="K125" i="1" s="1"/>
  <c r="K124" i="1" s="1"/>
  <c r="P67" i="1"/>
  <c r="K69" i="1"/>
  <c r="O69" i="1"/>
  <c r="L67" i="1"/>
  <c r="O104" i="1"/>
  <c r="O103" i="1" s="1"/>
  <c r="O102" i="1" s="1"/>
  <c r="O101" i="1" s="1"/>
  <c r="O93" i="1" s="1"/>
  <c r="O128" i="1"/>
  <c r="O127" i="1" s="1"/>
  <c r="O126" i="1" s="1"/>
  <c r="O125" i="1" s="1"/>
  <c r="O124" i="1" s="1"/>
  <c r="M68" i="1" l="1"/>
  <c r="N66" i="1"/>
  <c r="N65" i="1" s="1"/>
  <c r="K15" i="1"/>
  <c r="P66" i="1"/>
  <c r="O67" i="1"/>
  <c r="L66" i="1"/>
  <c r="K67" i="1"/>
  <c r="M66" i="1" l="1"/>
  <c r="M65" i="1"/>
  <c r="N64" i="1"/>
  <c r="O66" i="1"/>
  <c r="P65" i="1"/>
  <c r="K66" i="1"/>
  <c r="L65" i="1"/>
  <c r="N63" i="1" l="1"/>
  <c r="M64" i="1"/>
  <c r="P64" i="1"/>
  <c r="O65" i="1"/>
  <c r="L64" i="1"/>
  <c r="K65" i="1"/>
  <c r="N14" i="1" l="1"/>
  <c r="N153" i="1" s="1"/>
  <c r="M63" i="1"/>
  <c r="M14" i="1" s="1"/>
  <c r="M153" i="1" s="1"/>
  <c r="O64" i="1"/>
  <c r="P63" i="1"/>
  <c r="K64" i="1"/>
  <c r="L63" i="1"/>
  <c r="O63" i="1" l="1"/>
  <c r="O14" i="1" s="1"/>
  <c r="O153" i="1" s="1"/>
  <c r="P14" i="1"/>
  <c r="P153" i="1" s="1"/>
  <c r="L14" i="1"/>
  <c r="L153" i="1" s="1"/>
  <c r="K63" i="1"/>
  <c r="K14" i="1" s="1"/>
  <c r="K153" i="1" s="1"/>
</calcChain>
</file>

<file path=xl/sharedStrings.xml><?xml version="1.0" encoding="utf-8"?>
<sst xmlns="http://schemas.openxmlformats.org/spreadsheetml/2006/main" count="688" uniqueCount="124">
  <si>
    <t>Приложение № 3</t>
  </si>
  <si>
    <t>Ведомственная структура расходов местного бюджета  на 2023 год и на плановый период 2024 и 2025 годов</t>
  </si>
  <si>
    <t>№ п/п</t>
  </si>
  <si>
    <t>Наименование  кодов классификации расходов местного бюджета</t>
  </si>
  <si>
    <t xml:space="preserve">Коды </t>
  </si>
  <si>
    <t>Сумма, рублей</t>
  </si>
  <si>
    <t xml:space="preserve"> Классификация расходов местного бюджета</t>
  </si>
  <si>
    <t>2023 год</t>
  </si>
  <si>
    <t>2024 год</t>
  </si>
  <si>
    <t>2025 год</t>
  </si>
  <si>
    <t xml:space="preserve">Главный                             распорядитель средств                                      бюджета </t>
  </si>
  <si>
    <t>Раздел</t>
  </si>
  <si>
    <t>Подраздел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</si>
  <si>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</si>
  <si>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</si>
  <si>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</si>
  <si>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</si>
  <si>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</si>
  <si>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</si>
  <si>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</si>
  <si>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</si>
  <si>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</si>
  <si>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</si>
  <si>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</si>
  <si>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00000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</si>
  <si>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</si>
  <si>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</si>
  <si>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</si>
  <si>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</si>
  <si>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</si>
  <si>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</si>
  <si>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</si>
  <si>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</si>
  <si>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</si>
  <si>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</si>
  <si>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</si>
  <si>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</si>
  <si>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</si>
  <si>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</si>
  <si>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местного самоуправления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</si>
  <si>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</si>
  <si>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</si>
  <si>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Другие общегосударственные вопросы</t>
  </si>
  <si>
    <t xml:space="preserve">Реализация прочих мероприятий в сфере муниципального управления и управления муниципальным имуществом </t>
  </si>
  <si>
    <t>Обслуживание и содержание муниципального имущества</t>
  </si>
  <si>
    <t>13</t>
  </si>
  <si>
    <t>81014</t>
  </si>
  <si>
    <t>604</t>
  </si>
  <si>
    <t>99</t>
  </si>
  <si>
    <t>1</t>
  </si>
  <si>
    <t>Мероприятия в сфере муниципального управления</t>
  </si>
  <si>
    <t>Прочие расходы по обязательствам органов местного самоуправления</t>
  </si>
  <si>
    <t>19950</t>
  </si>
  <si>
    <t>800</t>
  </si>
  <si>
    <t>850</t>
  </si>
  <si>
    <t>Национальная оборона</t>
  </si>
  <si>
    <t>Мобилизационная и вневойсковая подготовка</t>
  </si>
  <si>
    <t>03</t>
  </si>
  <si>
    <t>Муниципальное управление и управление муниципальным имуществом</t>
  </si>
  <si>
    <t>Осуществление первичного воинского учета органами местного самоуправления поселений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</si>
  <si>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</si>
  <si>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</si>
  <si>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</si>
  <si>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</si>
  <si>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</si>
  <si>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</si>
  <si>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>29990</t>
  </si>
  <si>
    <t>Национальная экономика</t>
  </si>
  <si>
    <t>Дорожное хозяйство (дорожные фонды)</t>
  </si>
  <si>
    <t>09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</si>
  <si>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</si>
  <si>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</si>
  <si>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Ямочный ремонт, содержание дорог </t>
  </si>
  <si>
    <t>Капитальный ремонт, ремонт автомобильных дорог общего пользования местного значения</t>
  </si>
  <si>
    <t>70340</t>
  </si>
  <si>
    <t>S0340</t>
  </si>
  <si>
    <t>Жилищно-коммунальное хозяйство</t>
  </si>
  <si>
    <t>05</t>
  </si>
  <si>
    <t>Коммунальное хозяйство</t>
  </si>
  <si>
    <t xml:space="preserve">Благоустройство территории и развитие инфраструктуры  </t>
  </si>
  <si>
    <t>0000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</si>
  <si>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</si>
  <si>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</si>
  <si>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Закупка товаров, работ и услуг для обеспечения государственных (муниципальных) нужд</t>
  </si>
  <si>
    <t>Благоустройство</t>
  </si>
  <si>
    <t xml:space="preserve">Организация (оборудование) уличного освещения </t>
  </si>
  <si>
    <t>14</t>
  </si>
  <si>
    <t>2</t>
  </si>
  <si>
    <t>200</t>
  </si>
  <si>
    <t>240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</si>
  <si>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</si>
  <si>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81012</t>
  </si>
  <si>
    <t>Реализация прочих мероприятий для благоустройства территории и развитие инфраструктуры</t>
  </si>
  <si>
    <t>Образование</t>
  </si>
  <si>
    <t>07</t>
  </si>
  <si>
    <t>Молодежная политика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</si>
  <si>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</si>
  <si>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Развитие молодежной политики, физической культуры и спорта 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</si>
  <si>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</si>
  <si>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</si>
  <si>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</si>
  <si>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</si>
  <si>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08</t>
  </si>
  <si>
    <t>Культура</t>
  </si>
  <si>
    <t xml:space="preserve">Развитие культуры </t>
  </si>
  <si>
    <t>Создание условий для организации досуга и обеспечения жителей сельского поселения услугами организаций культуры</t>
  </si>
  <si>
    <t>20010</t>
  </si>
  <si>
    <t>4</t>
  </si>
  <si>
    <t>81013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</si>
  <si>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</si>
  <si>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Физическая культура и спорт</t>
  </si>
  <si>
    <t>11</t>
  </si>
  <si>
    <t>Массовый спорт</t>
  </si>
  <si>
    <t>0</t>
  </si>
  <si>
    <t>Развитие молодежной политики, физической культуры и спорта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</si>
  <si>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</si>
  <si>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</si>
  <si>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Всего расходов</t>
  </si>
  <si>
    <t xml:space="preserve"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 (в редакции решения Совета  № 34-170 от 22.12.2023г)
</t>
  </si>
  <si>
    <t>Другие вопросы в области культуры, кинематографии</t>
  </si>
  <si>
    <t>82040</t>
  </si>
  <si>
    <t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Гауфского сельского поселения Азовского немецкого национального муниципального района Омской области услугами организаций культуры</t>
  </si>
  <si>
    <t>Обеспечение дополнительных расходов на повышение оплаты труда работников органов местного самоуправления сельских поселений</t>
  </si>
  <si>
    <t>81016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</si>
</sst>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\-??\ _₽_-;_-@_-"/>
    <numFmt numFmtId="165" formatCode="#,##0.00_ ;[Red]\-#,##0.00\ "/>
  </numFmts>
  <fonts count="10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 applyProtection="1">
      <alignment horizontal="center" vertical="center" wrapText="1"/>
    </xf>
    <xf numFmtId="164" fontId="6" fillId="0" borderId="1" xfId="1" applyFont="1" applyBorder="1" applyAlignment="1" applyProtection="1">
      <alignment horizontal="center" vertical="center"/>
    </xf>
    <xf numFmtId="2" fontId="6" fillId="0" borderId="1" xfId="1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1" applyFont="1" applyBorder="1" applyAlignment="1" applyProtection="1">
      <alignment horizontal="center" vertical="center" wrapText="1"/>
    </xf>
    <xf numFmtId="4" fontId="5" fillId="0" borderId="0" xfId="0" applyNumberFormat="1" applyFont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 applyProtection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5"/>
  <sheetViews>
    <sheetView tabSelected="1" zoomScaleNormal="100" workbookViewId="0">
      <selection activeCell="K160" sqref="K160"/>
    </sheetView>
  </sheetViews>
  <sheetFormatPr defaultColWidth="9.140625" defaultRowHeight="15" x14ac:dyDescent="0.25"/>
  <cols>
    <col min="1" max="1" width="4.7109375" customWidth="1"/>
    <col min="2" max="2" width="43.7109375" customWidth="1"/>
    <col min="3" max="3" width="9.42578125" customWidth="1"/>
    <col min="4" max="8" width="4.7109375" customWidth="1"/>
    <col min="9" max="9" width="8" customWidth="1"/>
    <col min="10" max="10" width="7.5703125" customWidth="1"/>
    <col min="11" max="11" width="14.7109375" customWidth="1"/>
    <col min="12" max="12" width="12.7109375" customWidth="1"/>
    <col min="13" max="13" width="13.5703125" customWidth="1"/>
    <col min="14" max="14" width="14.42578125" customWidth="1"/>
    <col min="15" max="15" width="15.85546875" customWidth="1"/>
    <col min="16" max="16" width="14.85546875" customWidth="1"/>
    <col min="19" max="19" width="12.7109375" customWidth="1"/>
  </cols>
  <sheetData>
    <row r="1" spans="1:16" x14ac:dyDescent="0.25">
      <c r="M1" s="3"/>
      <c r="N1" s="3"/>
      <c r="O1" s="3"/>
      <c r="P1" s="3"/>
    </row>
    <row r="2" spans="1:16" ht="19.5" customHeight="1" x14ac:dyDescent="0.25">
      <c r="M2" s="33" t="s">
        <v>0</v>
      </c>
      <c r="N2" s="33"/>
      <c r="O2" s="33"/>
      <c r="P2" s="33"/>
    </row>
    <row r="3" spans="1:16" ht="115.5" customHeight="1" x14ac:dyDescent="0.25">
      <c r="M3" s="34" t="s">
        <v>118</v>
      </c>
      <c r="N3" s="34"/>
      <c r="O3" s="34"/>
      <c r="P3" s="34"/>
    </row>
    <row r="4" spans="1:16" x14ac:dyDescent="0.25">
      <c r="M4" s="4"/>
      <c r="N4" s="4"/>
      <c r="O4" s="4"/>
      <c r="P4" s="4"/>
    </row>
    <row r="6" spans="1:16" ht="15" customHeight="1" x14ac:dyDescent="0.25">
      <c r="A6" s="35" t="s">
        <v>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24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x14ac:dyDescent="0.25">
      <c r="A9" s="5"/>
    </row>
    <row r="10" spans="1:16" s="6" customFormat="1" ht="33" customHeight="1" x14ac:dyDescent="0.25">
      <c r="A10" s="36" t="s">
        <v>2</v>
      </c>
      <c r="B10" s="36" t="s">
        <v>3</v>
      </c>
      <c r="C10" s="36" t="s">
        <v>4</v>
      </c>
      <c r="D10" s="36"/>
      <c r="E10" s="36"/>
      <c r="F10" s="36"/>
      <c r="G10" s="36"/>
      <c r="H10" s="36"/>
      <c r="I10" s="36"/>
      <c r="J10" s="36"/>
      <c r="K10" s="36" t="s">
        <v>5</v>
      </c>
      <c r="L10" s="36"/>
      <c r="M10" s="36" t="s">
        <v>5</v>
      </c>
      <c r="N10" s="36"/>
      <c r="O10" s="36" t="s">
        <v>5</v>
      </c>
      <c r="P10" s="36"/>
    </row>
    <row r="11" spans="1:16" s="6" customFormat="1" ht="33" customHeight="1" x14ac:dyDescent="0.25">
      <c r="A11" s="36"/>
      <c r="B11" s="36"/>
      <c r="C11" s="36" t="s">
        <v>6</v>
      </c>
      <c r="D11" s="36"/>
      <c r="E11" s="36"/>
      <c r="F11" s="36"/>
      <c r="G11" s="36"/>
      <c r="H11" s="36"/>
      <c r="I11" s="36"/>
      <c r="J11" s="36"/>
      <c r="K11" s="36" t="s">
        <v>7</v>
      </c>
      <c r="L11" s="36"/>
      <c r="M11" s="36" t="s">
        <v>8</v>
      </c>
      <c r="N11" s="36"/>
      <c r="O11" s="37" t="s">
        <v>9</v>
      </c>
      <c r="P11" s="37"/>
    </row>
    <row r="12" spans="1:16" s="6" customFormat="1" ht="123" customHeight="1" x14ac:dyDescent="0.25">
      <c r="A12" s="36"/>
      <c r="B12" s="36"/>
      <c r="C12" s="2" t="s">
        <v>10</v>
      </c>
      <c r="D12" s="2" t="s">
        <v>11</v>
      </c>
      <c r="E12" s="2" t="s">
        <v>12</v>
      </c>
      <c r="F12" s="36" t="s">
        <v>13</v>
      </c>
      <c r="G12" s="36"/>
      <c r="H12" s="36"/>
      <c r="I12" s="36"/>
      <c r="J12" s="2" t="s">
        <v>14</v>
      </c>
      <c r="K12" s="7" t="s">
        <v>15</v>
      </c>
      <c r="L12" s="7" t="s">
        <v>16</v>
      </c>
      <c r="M12" s="8" t="s">
        <v>15</v>
      </c>
      <c r="N12" s="8" t="s">
        <v>16</v>
      </c>
      <c r="O12" s="9" t="s">
        <v>15</v>
      </c>
      <c r="P12" s="8" t="s">
        <v>16</v>
      </c>
    </row>
    <row r="13" spans="1:16" s="6" customFormat="1" ht="15.75" customHeight="1" x14ac:dyDescent="0.25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32">
        <v>6</v>
      </c>
      <c r="G13" s="32"/>
      <c r="H13" s="32"/>
      <c r="I13" s="32"/>
      <c r="J13" s="1">
        <v>7</v>
      </c>
      <c r="K13" s="1">
        <v>8</v>
      </c>
      <c r="L13" s="1">
        <v>9</v>
      </c>
      <c r="M13" s="2">
        <v>10</v>
      </c>
      <c r="N13" s="10">
        <v>11</v>
      </c>
      <c r="O13" s="11">
        <v>12</v>
      </c>
      <c r="P13" s="11">
        <v>13</v>
      </c>
    </row>
    <row r="14" spans="1:16" s="6" customFormat="1" ht="63" customHeight="1" x14ac:dyDescent="0.25">
      <c r="A14" s="2">
        <v>1</v>
      </c>
      <c r="B14" s="12" t="s">
        <v>17</v>
      </c>
      <c r="C14" s="2">
        <v>604</v>
      </c>
      <c r="D14" s="2"/>
      <c r="E14" s="2"/>
      <c r="F14" s="2"/>
      <c r="G14" s="2"/>
      <c r="H14" s="13"/>
      <c r="I14" s="13"/>
      <c r="J14" s="2"/>
      <c r="K14" s="14">
        <f>K15+K63+K71+K79+K93+K116+K124+K145</f>
        <v>12077556.939999999</v>
      </c>
      <c r="L14" s="14">
        <f>L15+L63+L71+L79+L93+L116+L124</f>
        <v>119555</v>
      </c>
      <c r="M14" s="14">
        <f>M15+M63+M71+M79+M93+M116+M124</f>
        <v>4095720.1499999994</v>
      </c>
      <c r="N14" s="14">
        <f>N15+N63+N71+N79+N93+N116+N124</f>
        <v>125102</v>
      </c>
      <c r="O14" s="14">
        <f>O15+O63+O71+O79+O93+O116+O124</f>
        <v>4046468.09</v>
      </c>
      <c r="P14" s="14">
        <f>P15+P63+P71+P79+P93+P116+P124</f>
        <v>129658</v>
      </c>
    </row>
    <row r="15" spans="1:16" s="6" customFormat="1" ht="30" customHeight="1" x14ac:dyDescent="0.25">
      <c r="A15" s="2"/>
      <c r="B15" s="12" t="s">
        <v>18</v>
      </c>
      <c r="C15" s="2">
        <v>604</v>
      </c>
      <c r="D15" s="13" t="s">
        <v>19</v>
      </c>
      <c r="E15" s="13" t="s">
        <v>20</v>
      </c>
      <c r="F15" s="2"/>
      <c r="G15" s="2"/>
      <c r="H15" s="13"/>
      <c r="I15" s="13"/>
      <c r="J15" s="2"/>
      <c r="K15" s="14">
        <f>K16+K26+K40+K47</f>
        <v>3678207</v>
      </c>
      <c r="L15" s="14">
        <v>0</v>
      </c>
      <c r="M15" s="14">
        <f>M16+M26+M40+M47</f>
        <v>1994318.89</v>
      </c>
      <c r="N15" s="14">
        <v>0</v>
      </c>
      <c r="O15" s="14">
        <f>O16+O26+O40+O47</f>
        <v>1961118</v>
      </c>
      <c r="P15" s="14">
        <v>0</v>
      </c>
    </row>
    <row r="16" spans="1:16" s="6" customFormat="1" ht="73.5" customHeight="1" x14ac:dyDescent="0.25">
      <c r="A16" s="2"/>
      <c r="B16" s="12" t="s">
        <v>21</v>
      </c>
      <c r="C16" s="2">
        <v>604</v>
      </c>
      <c r="D16" s="13" t="s">
        <v>19</v>
      </c>
      <c r="E16" s="13" t="s">
        <v>22</v>
      </c>
      <c r="F16" s="2"/>
      <c r="G16" s="2"/>
      <c r="H16" s="13"/>
      <c r="I16" s="13"/>
      <c r="J16" s="2"/>
      <c r="K16" s="14">
        <f t="shared" ref="K16:K21" si="0">K17</f>
        <v>1011779.4</v>
      </c>
      <c r="L16" s="14">
        <v>0</v>
      </c>
      <c r="M16" s="14">
        <f t="shared" ref="M16:M21" si="1">M17</f>
        <v>507000</v>
      </c>
      <c r="N16" s="15">
        <v>0</v>
      </c>
      <c r="O16" s="16">
        <f t="shared" ref="O16:O21" si="2">O17</f>
        <v>507000</v>
      </c>
      <c r="P16" s="17">
        <v>0</v>
      </c>
    </row>
    <row r="17" spans="1:16" s="6" customFormat="1" ht="153.75" customHeight="1" x14ac:dyDescent="0.25">
      <c r="A17" s="2"/>
      <c r="B17" s="18" t="s">
        <v>23</v>
      </c>
      <c r="C17" s="2">
        <v>604</v>
      </c>
      <c r="D17" s="13" t="s">
        <v>19</v>
      </c>
      <c r="E17" s="13" t="s">
        <v>22</v>
      </c>
      <c r="F17" s="2">
        <v>14</v>
      </c>
      <c r="G17" s="2">
        <v>0</v>
      </c>
      <c r="H17" s="13" t="s">
        <v>20</v>
      </c>
      <c r="I17" s="13" t="s">
        <v>24</v>
      </c>
      <c r="J17" s="2"/>
      <c r="K17" s="14">
        <f t="shared" si="0"/>
        <v>1011779.4</v>
      </c>
      <c r="L17" s="14">
        <v>0</v>
      </c>
      <c r="M17" s="14">
        <f t="shared" si="1"/>
        <v>507000</v>
      </c>
      <c r="N17" s="15">
        <v>0</v>
      </c>
      <c r="O17" s="16">
        <f t="shared" si="2"/>
        <v>507000</v>
      </c>
      <c r="P17" s="17">
        <v>0</v>
      </c>
    </row>
    <row r="18" spans="1:16" s="6" customFormat="1" ht="104.25" customHeight="1" x14ac:dyDescent="0.25">
      <c r="A18" s="2"/>
      <c r="B18" s="18" t="s">
        <v>25</v>
      </c>
      <c r="C18" s="2">
        <v>604</v>
      </c>
      <c r="D18" s="13" t="s">
        <v>19</v>
      </c>
      <c r="E18" s="13" t="s">
        <v>22</v>
      </c>
      <c r="F18" s="2">
        <v>14</v>
      </c>
      <c r="G18" s="2">
        <v>1</v>
      </c>
      <c r="H18" s="13" t="s">
        <v>20</v>
      </c>
      <c r="I18" s="13" t="s">
        <v>24</v>
      </c>
      <c r="J18" s="2"/>
      <c r="K18" s="14">
        <f t="shared" si="0"/>
        <v>1011779.4</v>
      </c>
      <c r="L18" s="14">
        <v>0</v>
      </c>
      <c r="M18" s="14">
        <f t="shared" si="1"/>
        <v>507000</v>
      </c>
      <c r="N18" s="15">
        <v>0</v>
      </c>
      <c r="O18" s="16">
        <f t="shared" si="2"/>
        <v>507000</v>
      </c>
      <c r="P18" s="17">
        <v>0</v>
      </c>
    </row>
    <row r="19" spans="1:16" s="6" customFormat="1" ht="55.5" customHeight="1" x14ac:dyDescent="0.25">
      <c r="A19" s="2"/>
      <c r="B19" s="12" t="s">
        <v>26</v>
      </c>
      <c r="C19" s="2">
        <v>604</v>
      </c>
      <c r="D19" s="13" t="s">
        <v>19</v>
      </c>
      <c r="E19" s="13" t="s">
        <v>22</v>
      </c>
      <c r="F19" s="2">
        <v>14</v>
      </c>
      <c r="G19" s="2">
        <v>1</v>
      </c>
      <c r="H19" s="13" t="s">
        <v>19</v>
      </c>
      <c r="I19" s="13" t="s">
        <v>24</v>
      </c>
      <c r="J19" s="2"/>
      <c r="K19" s="14">
        <f>K20+K23</f>
        <v>1011779.4</v>
      </c>
      <c r="L19" s="14">
        <v>0</v>
      </c>
      <c r="M19" s="14">
        <f t="shared" si="1"/>
        <v>507000</v>
      </c>
      <c r="N19" s="15">
        <v>0</v>
      </c>
      <c r="O19" s="16">
        <f t="shared" si="2"/>
        <v>507000</v>
      </c>
      <c r="P19" s="17">
        <v>0</v>
      </c>
    </row>
    <row r="20" spans="1:16" s="6" customFormat="1" ht="63" customHeight="1" x14ac:dyDescent="0.25">
      <c r="A20" s="2"/>
      <c r="B20" s="12" t="s">
        <v>27</v>
      </c>
      <c r="C20" s="2">
        <v>604</v>
      </c>
      <c r="D20" s="13" t="s">
        <v>19</v>
      </c>
      <c r="E20" s="13" t="s">
        <v>22</v>
      </c>
      <c r="F20" s="2">
        <v>14</v>
      </c>
      <c r="G20" s="2">
        <v>1</v>
      </c>
      <c r="H20" s="13" t="s">
        <v>19</v>
      </c>
      <c r="I20" s="13">
        <v>29980</v>
      </c>
      <c r="J20" s="2"/>
      <c r="K20" s="14">
        <f t="shared" si="0"/>
        <v>939479.4</v>
      </c>
      <c r="L20" s="14">
        <v>0</v>
      </c>
      <c r="M20" s="14">
        <f t="shared" si="1"/>
        <v>507000</v>
      </c>
      <c r="N20" s="15">
        <v>0</v>
      </c>
      <c r="O20" s="16">
        <f t="shared" si="2"/>
        <v>507000</v>
      </c>
      <c r="P20" s="17">
        <v>0</v>
      </c>
    </row>
    <row r="21" spans="1:16" s="6" customFormat="1" ht="111" customHeight="1" x14ac:dyDescent="0.25">
      <c r="A21" s="2"/>
      <c r="B21" s="12" t="s">
        <v>28</v>
      </c>
      <c r="C21" s="2">
        <v>604</v>
      </c>
      <c r="D21" s="13" t="s">
        <v>19</v>
      </c>
      <c r="E21" s="13" t="s">
        <v>22</v>
      </c>
      <c r="F21" s="2">
        <v>14</v>
      </c>
      <c r="G21" s="2">
        <v>1</v>
      </c>
      <c r="H21" s="13" t="s">
        <v>19</v>
      </c>
      <c r="I21" s="13">
        <v>29980</v>
      </c>
      <c r="J21" s="2">
        <v>100</v>
      </c>
      <c r="K21" s="14">
        <f t="shared" si="0"/>
        <v>939479.4</v>
      </c>
      <c r="L21" s="14">
        <v>0</v>
      </c>
      <c r="M21" s="14">
        <f t="shared" si="1"/>
        <v>507000</v>
      </c>
      <c r="N21" s="15">
        <v>0</v>
      </c>
      <c r="O21" s="16">
        <f t="shared" si="2"/>
        <v>507000</v>
      </c>
      <c r="P21" s="17">
        <v>0</v>
      </c>
    </row>
    <row r="22" spans="1:16" s="6" customFormat="1" ht="48" customHeight="1" x14ac:dyDescent="0.25">
      <c r="A22" s="2"/>
      <c r="B22" s="12" t="s">
        <v>29</v>
      </c>
      <c r="C22" s="2">
        <v>604</v>
      </c>
      <c r="D22" s="13" t="s">
        <v>19</v>
      </c>
      <c r="E22" s="13" t="s">
        <v>22</v>
      </c>
      <c r="F22" s="2">
        <v>14</v>
      </c>
      <c r="G22" s="2">
        <v>1</v>
      </c>
      <c r="H22" s="13" t="s">
        <v>19</v>
      </c>
      <c r="I22" s="13">
        <v>29980</v>
      </c>
      <c r="J22" s="2">
        <v>120</v>
      </c>
      <c r="K22" s="14">
        <v>939479.4</v>
      </c>
      <c r="L22" s="14">
        <v>0</v>
      </c>
      <c r="M22" s="14">
        <v>507000</v>
      </c>
      <c r="N22" s="15">
        <v>0</v>
      </c>
      <c r="O22" s="16">
        <v>507000</v>
      </c>
      <c r="P22" s="17">
        <v>0</v>
      </c>
    </row>
    <row r="23" spans="1:16" s="6" customFormat="1" ht="63" customHeight="1" x14ac:dyDescent="0.25">
      <c r="A23" s="2"/>
      <c r="B23" s="12" t="s">
        <v>122</v>
      </c>
      <c r="C23" s="2">
        <v>604</v>
      </c>
      <c r="D23" s="13" t="s">
        <v>19</v>
      </c>
      <c r="E23" s="13" t="s">
        <v>22</v>
      </c>
      <c r="F23" s="2">
        <v>14</v>
      </c>
      <c r="G23" s="2">
        <v>1</v>
      </c>
      <c r="H23" s="13" t="s">
        <v>19</v>
      </c>
      <c r="I23" s="13" t="s">
        <v>123</v>
      </c>
      <c r="J23" s="2"/>
      <c r="K23" s="14">
        <f>K24</f>
        <v>72300</v>
      </c>
      <c r="L23" s="14">
        <v>0</v>
      </c>
      <c r="M23" s="14">
        <v>0</v>
      </c>
      <c r="N23" s="15">
        <v>0</v>
      </c>
      <c r="O23" s="15">
        <v>0</v>
      </c>
      <c r="P23" s="15">
        <v>0</v>
      </c>
    </row>
    <row r="24" spans="1:16" s="6" customFormat="1" ht="100.5" customHeight="1" x14ac:dyDescent="0.25">
      <c r="A24" s="2"/>
      <c r="B24" s="12" t="s">
        <v>28</v>
      </c>
      <c r="C24" s="2">
        <v>604</v>
      </c>
      <c r="D24" s="13" t="s">
        <v>19</v>
      </c>
      <c r="E24" s="13" t="s">
        <v>22</v>
      </c>
      <c r="F24" s="2">
        <v>14</v>
      </c>
      <c r="G24" s="2">
        <v>1</v>
      </c>
      <c r="H24" s="13" t="s">
        <v>19</v>
      </c>
      <c r="I24" s="13" t="s">
        <v>123</v>
      </c>
      <c r="J24" s="2">
        <v>100</v>
      </c>
      <c r="K24" s="14">
        <f>K25</f>
        <v>72300</v>
      </c>
      <c r="L24" s="14">
        <v>0</v>
      </c>
      <c r="M24" s="14">
        <v>0</v>
      </c>
      <c r="N24" s="15">
        <v>0</v>
      </c>
      <c r="O24" s="15">
        <v>0</v>
      </c>
      <c r="P24" s="15">
        <v>0</v>
      </c>
    </row>
    <row r="25" spans="1:16" s="6" customFormat="1" ht="48" customHeight="1" x14ac:dyDescent="0.25">
      <c r="A25" s="2"/>
      <c r="B25" s="12" t="s">
        <v>29</v>
      </c>
      <c r="C25" s="2">
        <v>604</v>
      </c>
      <c r="D25" s="13" t="s">
        <v>19</v>
      </c>
      <c r="E25" s="13" t="s">
        <v>22</v>
      </c>
      <c r="F25" s="2">
        <v>14</v>
      </c>
      <c r="G25" s="2">
        <v>1</v>
      </c>
      <c r="H25" s="13" t="s">
        <v>19</v>
      </c>
      <c r="I25" s="13" t="s">
        <v>123</v>
      </c>
      <c r="J25" s="2">
        <v>120</v>
      </c>
      <c r="K25" s="14">
        <v>72300</v>
      </c>
      <c r="L25" s="14">
        <v>0</v>
      </c>
      <c r="M25" s="14">
        <v>0</v>
      </c>
      <c r="N25" s="15">
        <v>0</v>
      </c>
      <c r="O25" s="15">
        <v>0</v>
      </c>
      <c r="P25" s="15">
        <v>0</v>
      </c>
    </row>
    <row r="26" spans="1:16" s="6" customFormat="1" ht="101.25" customHeight="1" x14ac:dyDescent="0.25">
      <c r="A26" s="2"/>
      <c r="B26" s="12" t="s">
        <v>30</v>
      </c>
      <c r="C26" s="2">
        <v>604</v>
      </c>
      <c r="D26" s="13" t="s">
        <v>19</v>
      </c>
      <c r="E26" s="13" t="s">
        <v>31</v>
      </c>
      <c r="F26" s="2"/>
      <c r="G26" s="2"/>
      <c r="H26" s="13"/>
      <c r="I26" s="13"/>
      <c r="J26" s="2"/>
      <c r="K26" s="14">
        <f>K27</f>
        <v>2014518.16</v>
      </c>
      <c r="L26" s="14">
        <v>0</v>
      </c>
      <c r="M26" s="14">
        <f>M27</f>
        <v>1450000</v>
      </c>
      <c r="N26" s="15">
        <v>0</v>
      </c>
      <c r="O26" s="19">
        <f>O27</f>
        <v>1400000</v>
      </c>
      <c r="P26" s="17">
        <v>0</v>
      </c>
    </row>
    <row r="27" spans="1:16" s="6" customFormat="1" ht="147" customHeight="1" x14ac:dyDescent="0.25">
      <c r="A27" s="2"/>
      <c r="B27" s="18" t="s">
        <v>23</v>
      </c>
      <c r="C27" s="2">
        <v>604</v>
      </c>
      <c r="D27" s="13" t="s">
        <v>19</v>
      </c>
      <c r="E27" s="13" t="s">
        <v>31</v>
      </c>
      <c r="F27" s="2">
        <v>14</v>
      </c>
      <c r="G27" s="2">
        <v>0</v>
      </c>
      <c r="H27" s="13" t="s">
        <v>20</v>
      </c>
      <c r="I27" s="13" t="s">
        <v>24</v>
      </c>
      <c r="J27" s="2"/>
      <c r="K27" s="14">
        <f>K28</f>
        <v>2014518.16</v>
      </c>
      <c r="L27" s="14">
        <v>0</v>
      </c>
      <c r="M27" s="14">
        <f>M28</f>
        <v>1450000</v>
      </c>
      <c r="N27" s="15">
        <v>0</v>
      </c>
      <c r="O27" s="19">
        <f>O28</f>
        <v>1400000</v>
      </c>
      <c r="P27" s="17">
        <v>0</v>
      </c>
    </row>
    <row r="28" spans="1:16" s="6" customFormat="1" ht="93" customHeight="1" x14ac:dyDescent="0.25">
      <c r="A28" s="2"/>
      <c r="B28" s="18" t="s">
        <v>25</v>
      </c>
      <c r="C28" s="2">
        <v>604</v>
      </c>
      <c r="D28" s="13" t="s">
        <v>19</v>
      </c>
      <c r="E28" s="13" t="s">
        <v>31</v>
      </c>
      <c r="F28" s="2">
        <v>14</v>
      </c>
      <c r="G28" s="2">
        <v>1</v>
      </c>
      <c r="H28" s="13" t="s">
        <v>20</v>
      </c>
      <c r="I28" s="13" t="s">
        <v>24</v>
      </c>
      <c r="J28" s="2"/>
      <c r="K28" s="14">
        <f>K29</f>
        <v>2014518.16</v>
      </c>
      <c r="L28" s="14">
        <v>0</v>
      </c>
      <c r="M28" s="14">
        <f>M29</f>
        <v>1450000</v>
      </c>
      <c r="N28" s="15">
        <v>0</v>
      </c>
      <c r="O28" s="19">
        <f>O29</f>
        <v>1400000</v>
      </c>
      <c r="P28" s="17">
        <v>0</v>
      </c>
    </row>
    <row r="29" spans="1:16" s="6" customFormat="1" ht="61.5" customHeight="1" x14ac:dyDescent="0.25">
      <c r="A29" s="2"/>
      <c r="B29" s="12" t="s">
        <v>26</v>
      </c>
      <c r="C29" s="2">
        <v>604</v>
      </c>
      <c r="D29" s="13" t="s">
        <v>19</v>
      </c>
      <c r="E29" s="13" t="s">
        <v>31</v>
      </c>
      <c r="F29" s="2">
        <v>14</v>
      </c>
      <c r="G29" s="2">
        <v>1</v>
      </c>
      <c r="H29" s="13" t="s">
        <v>19</v>
      </c>
      <c r="I29" s="13" t="s">
        <v>24</v>
      </c>
      <c r="J29" s="2"/>
      <c r="K29" s="14">
        <f>K30+K37</f>
        <v>2014518.16</v>
      </c>
      <c r="L29" s="14">
        <v>0</v>
      </c>
      <c r="M29" s="14">
        <f>M30</f>
        <v>1450000</v>
      </c>
      <c r="N29" s="15">
        <v>0</v>
      </c>
      <c r="O29" s="19">
        <f>O30</f>
        <v>1400000</v>
      </c>
      <c r="P29" s="17">
        <v>0</v>
      </c>
    </row>
    <row r="30" spans="1:16" s="6" customFormat="1" ht="74.25" customHeight="1" x14ac:dyDescent="0.25">
      <c r="A30" s="2"/>
      <c r="B30" s="12" t="s">
        <v>27</v>
      </c>
      <c r="C30" s="2">
        <v>604</v>
      </c>
      <c r="D30" s="13" t="s">
        <v>19</v>
      </c>
      <c r="E30" s="13" t="s">
        <v>31</v>
      </c>
      <c r="F30" s="2">
        <v>14</v>
      </c>
      <c r="G30" s="2">
        <v>1</v>
      </c>
      <c r="H30" s="13" t="s">
        <v>19</v>
      </c>
      <c r="I30" s="13">
        <v>29980</v>
      </c>
      <c r="J30" s="2"/>
      <c r="K30" s="14">
        <f>K31+K33+K35</f>
        <v>1833960.16</v>
      </c>
      <c r="L30" s="14">
        <v>0</v>
      </c>
      <c r="M30" s="14">
        <f>M31+M33+M35</f>
        <v>1450000</v>
      </c>
      <c r="N30" s="15">
        <v>0</v>
      </c>
      <c r="O30" s="19">
        <f>O31+O33+O35</f>
        <v>1400000</v>
      </c>
      <c r="P30" s="17">
        <v>0</v>
      </c>
    </row>
    <row r="31" spans="1:16" s="6" customFormat="1" ht="111" customHeight="1" x14ac:dyDescent="0.25">
      <c r="A31" s="2"/>
      <c r="B31" s="12" t="s">
        <v>28</v>
      </c>
      <c r="C31" s="2">
        <v>604</v>
      </c>
      <c r="D31" s="13" t="s">
        <v>19</v>
      </c>
      <c r="E31" s="13" t="s">
        <v>31</v>
      </c>
      <c r="F31" s="2">
        <v>14</v>
      </c>
      <c r="G31" s="2">
        <v>1</v>
      </c>
      <c r="H31" s="13" t="s">
        <v>19</v>
      </c>
      <c r="I31" s="13">
        <v>29980</v>
      </c>
      <c r="J31" s="2">
        <v>100</v>
      </c>
      <c r="K31" s="14">
        <f>K32</f>
        <v>1720084.16</v>
      </c>
      <c r="L31" s="14">
        <v>0</v>
      </c>
      <c r="M31" s="14">
        <f>M32</f>
        <v>1390000</v>
      </c>
      <c r="N31" s="15">
        <v>0</v>
      </c>
      <c r="O31" s="19">
        <f>O32</f>
        <v>1340000</v>
      </c>
      <c r="P31" s="17">
        <v>0</v>
      </c>
    </row>
    <row r="32" spans="1:16" s="6" customFormat="1" ht="48" customHeight="1" x14ac:dyDescent="0.25">
      <c r="A32" s="2"/>
      <c r="B32" s="12" t="s">
        <v>29</v>
      </c>
      <c r="C32" s="2">
        <v>604</v>
      </c>
      <c r="D32" s="13" t="s">
        <v>19</v>
      </c>
      <c r="E32" s="13" t="s">
        <v>31</v>
      </c>
      <c r="F32" s="2">
        <v>14</v>
      </c>
      <c r="G32" s="2">
        <v>1</v>
      </c>
      <c r="H32" s="13" t="s">
        <v>19</v>
      </c>
      <c r="I32" s="13">
        <v>29980</v>
      </c>
      <c r="J32" s="2">
        <v>120</v>
      </c>
      <c r="K32" s="14">
        <v>1720084.16</v>
      </c>
      <c r="L32" s="14">
        <v>0</v>
      </c>
      <c r="M32" s="14">
        <f>880000+192000+58000+260000</f>
        <v>1390000</v>
      </c>
      <c r="N32" s="15">
        <v>0</v>
      </c>
      <c r="O32" s="19">
        <f>880000+115200+38000+260000+34800+12000</f>
        <v>1340000</v>
      </c>
      <c r="P32" s="17">
        <v>0</v>
      </c>
    </row>
    <row r="33" spans="1:19" s="6" customFormat="1" ht="48" customHeight="1" x14ac:dyDescent="0.25">
      <c r="A33" s="2"/>
      <c r="B33" s="12" t="s">
        <v>32</v>
      </c>
      <c r="C33" s="2">
        <v>604</v>
      </c>
      <c r="D33" s="13" t="s">
        <v>19</v>
      </c>
      <c r="E33" s="13" t="s">
        <v>31</v>
      </c>
      <c r="F33" s="2">
        <v>14</v>
      </c>
      <c r="G33" s="2">
        <v>1</v>
      </c>
      <c r="H33" s="13" t="s">
        <v>19</v>
      </c>
      <c r="I33" s="13">
        <v>29980</v>
      </c>
      <c r="J33" s="2">
        <v>200</v>
      </c>
      <c r="K33" s="14">
        <f>K34</f>
        <v>113267</v>
      </c>
      <c r="L33" s="14">
        <v>0</v>
      </c>
      <c r="M33" s="14">
        <f>M34</f>
        <v>50000</v>
      </c>
      <c r="N33" s="15">
        <v>0</v>
      </c>
      <c r="O33" s="16">
        <f>O34</f>
        <v>50000</v>
      </c>
      <c r="P33" s="17">
        <v>0</v>
      </c>
    </row>
    <row r="34" spans="1:19" s="6" customFormat="1" ht="48" customHeight="1" x14ac:dyDescent="0.25">
      <c r="A34" s="2"/>
      <c r="B34" s="12" t="s">
        <v>33</v>
      </c>
      <c r="C34" s="2">
        <v>604</v>
      </c>
      <c r="D34" s="13" t="s">
        <v>19</v>
      </c>
      <c r="E34" s="13" t="s">
        <v>31</v>
      </c>
      <c r="F34" s="2">
        <v>14</v>
      </c>
      <c r="G34" s="2">
        <v>1</v>
      </c>
      <c r="H34" s="13" t="s">
        <v>19</v>
      </c>
      <c r="I34" s="13">
        <v>29980</v>
      </c>
      <c r="J34" s="2">
        <v>240</v>
      </c>
      <c r="K34" s="14">
        <v>113267</v>
      </c>
      <c r="L34" s="14">
        <v>0</v>
      </c>
      <c r="M34" s="14">
        <v>50000</v>
      </c>
      <c r="N34" s="15">
        <v>0</v>
      </c>
      <c r="O34" s="16">
        <v>50000</v>
      </c>
      <c r="P34" s="17">
        <v>0</v>
      </c>
    </row>
    <row r="35" spans="1:19" s="6" customFormat="1" ht="30" customHeight="1" x14ac:dyDescent="0.25">
      <c r="A35" s="2"/>
      <c r="B35" s="12" t="s">
        <v>34</v>
      </c>
      <c r="C35" s="2">
        <v>604</v>
      </c>
      <c r="D35" s="13" t="s">
        <v>19</v>
      </c>
      <c r="E35" s="13" t="s">
        <v>31</v>
      </c>
      <c r="F35" s="2">
        <v>14</v>
      </c>
      <c r="G35" s="2">
        <v>1</v>
      </c>
      <c r="H35" s="13" t="s">
        <v>19</v>
      </c>
      <c r="I35" s="13">
        <v>29980</v>
      </c>
      <c r="J35" s="2">
        <v>800</v>
      </c>
      <c r="K35" s="14">
        <f>K36</f>
        <v>609</v>
      </c>
      <c r="L35" s="14">
        <v>0</v>
      </c>
      <c r="M35" s="14">
        <f>M36</f>
        <v>10000</v>
      </c>
      <c r="N35" s="15">
        <v>0</v>
      </c>
      <c r="O35" s="16">
        <f>O36</f>
        <v>10000</v>
      </c>
      <c r="P35" s="17">
        <v>0</v>
      </c>
    </row>
    <row r="36" spans="1:19" s="6" customFormat="1" ht="30" customHeight="1" x14ac:dyDescent="0.25">
      <c r="A36" s="2"/>
      <c r="B36" s="12" t="s">
        <v>35</v>
      </c>
      <c r="C36" s="2">
        <v>604</v>
      </c>
      <c r="D36" s="13" t="s">
        <v>19</v>
      </c>
      <c r="E36" s="13" t="s">
        <v>31</v>
      </c>
      <c r="F36" s="2">
        <v>14</v>
      </c>
      <c r="G36" s="2">
        <v>1</v>
      </c>
      <c r="H36" s="13" t="s">
        <v>19</v>
      </c>
      <c r="I36" s="13">
        <v>29980</v>
      </c>
      <c r="J36" s="2">
        <v>850</v>
      </c>
      <c r="K36" s="14">
        <v>609</v>
      </c>
      <c r="L36" s="14">
        <v>0</v>
      </c>
      <c r="M36" s="14">
        <v>10000</v>
      </c>
      <c r="N36" s="15">
        <v>0</v>
      </c>
      <c r="O36" s="16">
        <v>10000</v>
      </c>
      <c r="P36" s="17">
        <v>0</v>
      </c>
    </row>
    <row r="37" spans="1:19" s="6" customFormat="1" ht="70.5" customHeight="1" x14ac:dyDescent="0.25">
      <c r="A37" s="2"/>
      <c r="B37" s="12" t="s">
        <v>122</v>
      </c>
      <c r="C37" s="2">
        <v>604</v>
      </c>
      <c r="D37" s="13" t="s">
        <v>19</v>
      </c>
      <c r="E37" s="13" t="s">
        <v>31</v>
      </c>
      <c r="F37" s="2">
        <v>14</v>
      </c>
      <c r="G37" s="2">
        <v>1</v>
      </c>
      <c r="H37" s="13" t="s">
        <v>19</v>
      </c>
      <c r="I37" s="13" t="s">
        <v>123</v>
      </c>
      <c r="J37" s="2"/>
      <c r="K37" s="14">
        <f>K38</f>
        <v>180558</v>
      </c>
      <c r="L37" s="14">
        <v>0</v>
      </c>
      <c r="M37" s="14">
        <v>0</v>
      </c>
      <c r="N37" s="15">
        <v>0</v>
      </c>
      <c r="O37" s="17">
        <v>0</v>
      </c>
      <c r="P37" s="17">
        <v>0</v>
      </c>
    </row>
    <row r="38" spans="1:19" s="6" customFormat="1" ht="102" customHeight="1" x14ac:dyDescent="0.25">
      <c r="A38" s="2"/>
      <c r="B38" s="12" t="s">
        <v>28</v>
      </c>
      <c r="C38" s="2">
        <v>604</v>
      </c>
      <c r="D38" s="13" t="s">
        <v>19</v>
      </c>
      <c r="E38" s="13" t="s">
        <v>31</v>
      </c>
      <c r="F38" s="2">
        <v>14</v>
      </c>
      <c r="G38" s="2">
        <v>1</v>
      </c>
      <c r="H38" s="13" t="s">
        <v>19</v>
      </c>
      <c r="I38" s="13" t="s">
        <v>123</v>
      </c>
      <c r="J38" s="2">
        <v>100</v>
      </c>
      <c r="K38" s="14">
        <f>K39</f>
        <v>180558</v>
      </c>
      <c r="L38" s="14">
        <v>0</v>
      </c>
      <c r="M38" s="14">
        <v>0</v>
      </c>
      <c r="N38" s="15">
        <v>0</v>
      </c>
      <c r="O38" s="17">
        <v>0</v>
      </c>
      <c r="P38" s="17">
        <v>0</v>
      </c>
    </row>
    <row r="39" spans="1:19" s="6" customFormat="1" ht="30" customHeight="1" x14ac:dyDescent="0.25">
      <c r="A39" s="2"/>
      <c r="B39" s="12" t="s">
        <v>29</v>
      </c>
      <c r="C39" s="2">
        <v>604</v>
      </c>
      <c r="D39" s="13" t="s">
        <v>19</v>
      </c>
      <c r="E39" s="13" t="s">
        <v>31</v>
      </c>
      <c r="F39" s="2">
        <v>14</v>
      </c>
      <c r="G39" s="2">
        <v>1</v>
      </c>
      <c r="H39" s="13" t="s">
        <v>19</v>
      </c>
      <c r="I39" s="13" t="s">
        <v>123</v>
      </c>
      <c r="J39" s="2">
        <v>120</v>
      </c>
      <c r="K39" s="14">
        <v>180558</v>
      </c>
      <c r="L39" s="14">
        <v>0</v>
      </c>
      <c r="M39" s="14">
        <v>0</v>
      </c>
      <c r="N39" s="15">
        <v>0</v>
      </c>
      <c r="O39" s="17">
        <v>0</v>
      </c>
      <c r="P39" s="17">
        <v>0</v>
      </c>
    </row>
    <row r="40" spans="1:19" s="6" customFormat="1" ht="30" customHeight="1" x14ac:dyDescent="0.25">
      <c r="A40" s="2"/>
      <c r="B40" s="12" t="s">
        <v>36</v>
      </c>
      <c r="C40" s="2">
        <v>604</v>
      </c>
      <c r="D40" s="13" t="s">
        <v>19</v>
      </c>
      <c r="E40" s="13">
        <v>11</v>
      </c>
      <c r="F40" s="2"/>
      <c r="G40" s="2"/>
      <c r="H40" s="13"/>
      <c r="I40" s="13"/>
      <c r="J40" s="2"/>
      <c r="K40" s="14">
        <f t="shared" ref="K40:K45" si="3">K41</f>
        <v>0</v>
      </c>
      <c r="L40" s="14">
        <v>0</v>
      </c>
      <c r="M40" s="14">
        <f t="shared" ref="M40:M45" si="4">M41</f>
        <v>2000</v>
      </c>
      <c r="N40" s="15">
        <v>0</v>
      </c>
      <c r="O40" s="16">
        <f t="shared" ref="O40:O45" si="5">O41</f>
        <v>2000</v>
      </c>
      <c r="P40" s="17">
        <v>0</v>
      </c>
    </row>
    <row r="41" spans="1:19" s="6" customFormat="1" ht="30" customHeight="1" x14ac:dyDescent="0.25">
      <c r="A41" s="2"/>
      <c r="B41" s="12" t="s">
        <v>37</v>
      </c>
      <c r="C41" s="2">
        <v>604</v>
      </c>
      <c r="D41" s="13" t="s">
        <v>19</v>
      </c>
      <c r="E41" s="13">
        <v>11</v>
      </c>
      <c r="F41" s="2">
        <v>99</v>
      </c>
      <c r="G41" s="2">
        <v>0</v>
      </c>
      <c r="H41" s="13" t="s">
        <v>20</v>
      </c>
      <c r="I41" s="13" t="s">
        <v>24</v>
      </c>
      <c r="J41" s="2"/>
      <c r="K41" s="14">
        <f t="shared" si="3"/>
        <v>0</v>
      </c>
      <c r="L41" s="14">
        <v>0</v>
      </c>
      <c r="M41" s="14">
        <f t="shared" si="4"/>
        <v>2000</v>
      </c>
      <c r="N41" s="15">
        <v>0</v>
      </c>
      <c r="O41" s="16">
        <f t="shared" si="5"/>
        <v>2000</v>
      </c>
      <c r="P41" s="17">
        <v>0</v>
      </c>
    </row>
    <row r="42" spans="1:19" s="6" customFormat="1" ht="63" customHeight="1" x14ac:dyDescent="0.25">
      <c r="A42" s="2"/>
      <c r="B42" s="12" t="s">
        <v>38</v>
      </c>
      <c r="C42" s="2">
        <v>604</v>
      </c>
      <c r="D42" s="13" t="s">
        <v>19</v>
      </c>
      <c r="E42" s="13">
        <v>11</v>
      </c>
      <c r="F42" s="2">
        <v>99</v>
      </c>
      <c r="G42" s="2">
        <v>1</v>
      </c>
      <c r="H42" s="13" t="s">
        <v>20</v>
      </c>
      <c r="I42" s="13" t="s">
        <v>24</v>
      </c>
      <c r="J42" s="2"/>
      <c r="K42" s="14">
        <f t="shared" si="3"/>
        <v>0</v>
      </c>
      <c r="L42" s="14">
        <v>0</v>
      </c>
      <c r="M42" s="14">
        <f t="shared" si="4"/>
        <v>2000</v>
      </c>
      <c r="N42" s="15">
        <v>0</v>
      </c>
      <c r="O42" s="16">
        <f t="shared" si="5"/>
        <v>2000</v>
      </c>
      <c r="P42" s="17">
        <v>0</v>
      </c>
    </row>
    <row r="43" spans="1:19" s="6" customFormat="1" ht="30" customHeight="1" x14ac:dyDescent="0.25">
      <c r="A43" s="2"/>
      <c r="B43" s="12" t="s">
        <v>39</v>
      </c>
      <c r="C43" s="2">
        <v>604</v>
      </c>
      <c r="D43" s="13" t="s">
        <v>19</v>
      </c>
      <c r="E43" s="13">
        <v>11</v>
      </c>
      <c r="F43" s="2">
        <v>99</v>
      </c>
      <c r="G43" s="2">
        <v>1</v>
      </c>
      <c r="H43" s="13" t="s">
        <v>19</v>
      </c>
      <c r="I43" s="13" t="s">
        <v>24</v>
      </c>
      <c r="J43" s="2"/>
      <c r="K43" s="14">
        <f t="shared" si="3"/>
        <v>0</v>
      </c>
      <c r="L43" s="14">
        <v>0</v>
      </c>
      <c r="M43" s="14">
        <f t="shared" si="4"/>
        <v>2000</v>
      </c>
      <c r="N43" s="15">
        <v>0</v>
      </c>
      <c r="O43" s="16">
        <f t="shared" si="5"/>
        <v>2000</v>
      </c>
      <c r="P43" s="17">
        <v>0</v>
      </c>
    </row>
    <row r="44" spans="1:19" s="6" customFormat="1" ht="81" customHeight="1" x14ac:dyDescent="0.25">
      <c r="A44" s="2"/>
      <c r="B44" s="12" t="s">
        <v>40</v>
      </c>
      <c r="C44" s="2">
        <v>604</v>
      </c>
      <c r="D44" s="13" t="s">
        <v>19</v>
      </c>
      <c r="E44" s="13">
        <v>11</v>
      </c>
      <c r="F44" s="2">
        <v>99</v>
      </c>
      <c r="G44" s="2">
        <v>1</v>
      </c>
      <c r="H44" s="13" t="s">
        <v>19</v>
      </c>
      <c r="I44" s="13">
        <v>18840</v>
      </c>
      <c r="J44" s="2"/>
      <c r="K44" s="14">
        <f t="shared" si="3"/>
        <v>0</v>
      </c>
      <c r="L44" s="14">
        <v>0</v>
      </c>
      <c r="M44" s="14">
        <f t="shared" si="4"/>
        <v>2000</v>
      </c>
      <c r="N44" s="15">
        <v>0</v>
      </c>
      <c r="O44" s="16">
        <f t="shared" si="5"/>
        <v>2000</v>
      </c>
      <c r="P44" s="17">
        <v>0</v>
      </c>
      <c r="S44" s="20"/>
    </row>
    <row r="45" spans="1:19" s="6" customFormat="1" ht="30" customHeight="1" x14ac:dyDescent="0.25">
      <c r="A45" s="2"/>
      <c r="B45" s="12" t="s">
        <v>34</v>
      </c>
      <c r="C45" s="2">
        <v>604</v>
      </c>
      <c r="D45" s="13" t="s">
        <v>19</v>
      </c>
      <c r="E45" s="13">
        <v>11</v>
      </c>
      <c r="F45" s="2">
        <v>99</v>
      </c>
      <c r="G45" s="2">
        <v>1</v>
      </c>
      <c r="H45" s="13" t="s">
        <v>19</v>
      </c>
      <c r="I45" s="13">
        <v>18840</v>
      </c>
      <c r="J45" s="2">
        <v>800</v>
      </c>
      <c r="K45" s="14">
        <f t="shared" si="3"/>
        <v>0</v>
      </c>
      <c r="L45" s="14">
        <v>0</v>
      </c>
      <c r="M45" s="14">
        <f t="shared" si="4"/>
        <v>2000</v>
      </c>
      <c r="N45" s="15">
        <v>0</v>
      </c>
      <c r="O45" s="16">
        <f t="shared" si="5"/>
        <v>2000</v>
      </c>
      <c r="P45" s="17">
        <v>0</v>
      </c>
    </row>
    <row r="46" spans="1:19" s="6" customFormat="1" ht="30" customHeight="1" x14ac:dyDescent="0.25">
      <c r="A46" s="2"/>
      <c r="B46" s="12" t="s">
        <v>41</v>
      </c>
      <c r="C46" s="2">
        <v>604</v>
      </c>
      <c r="D46" s="13" t="s">
        <v>19</v>
      </c>
      <c r="E46" s="13">
        <v>11</v>
      </c>
      <c r="F46" s="2">
        <v>99</v>
      </c>
      <c r="G46" s="2">
        <v>1</v>
      </c>
      <c r="H46" s="13" t="s">
        <v>19</v>
      </c>
      <c r="I46" s="13">
        <v>18840</v>
      </c>
      <c r="J46" s="2">
        <v>870</v>
      </c>
      <c r="K46" s="14">
        <v>0</v>
      </c>
      <c r="L46" s="14">
        <v>0</v>
      </c>
      <c r="M46" s="14">
        <v>2000</v>
      </c>
      <c r="N46" s="15">
        <v>0</v>
      </c>
      <c r="O46" s="16">
        <v>2000</v>
      </c>
      <c r="P46" s="17">
        <v>0</v>
      </c>
    </row>
    <row r="47" spans="1:19" s="6" customFormat="1" ht="30" customHeight="1" x14ac:dyDescent="0.25">
      <c r="A47" s="2"/>
      <c r="B47" s="12" t="s">
        <v>42</v>
      </c>
      <c r="C47" s="2">
        <v>604</v>
      </c>
      <c r="D47" s="13" t="s">
        <v>19</v>
      </c>
      <c r="E47" s="13">
        <v>13</v>
      </c>
      <c r="F47" s="2"/>
      <c r="G47" s="2"/>
      <c r="H47" s="13"/>
      <c r="I47" s="13"/>
      <c r="J47" s="2"/>
      <c r="K47" s="14">
        <f>K48+K57</f>
        <v>651909.43999999994</v>
      </c>
      <c r="L47" s="14">
        <v>0</v>
      </c>
      <c r="M47" s="14">
        <f t="shared" ref="M47:M52" si="6">M48</f>
        <v>35318.89</v>
      </c>
      <c r="N47" s="15">
        <v>0</v>
      </c>
      <c r="O47" s="16">
        <f t="shared" ref="O47:O52" si="7">O48</f>
        <v>52118</v>
      </c>
      <c r="P47" s="17">
        <v>0</v>
      </c>
    </row>
    <row r="48" spans="1:19" s="6" customFormat="1" ht="141" customHeight="1" x14ac:dyDescent="0.25">
      <c r="A48" s="2"/>
      <c r="B48" s="18" t="s">
        <v>23</v>
      </c>
      <c r="C48" s="2">
        <v>604</v>
      </c>
      <c r="D48" s="13" t="s">
        <v>19</v>
      </c>
      <c r="E48" s="13">
        <v>13</v>
      </c>
      <c r="F48" s="2">
        <v>14</v>
      </c>
      <c r="G48" s="2">
        <v>0</v>
      </c>
      <c r="H48" s="13" t="s">
        <v>20</v>
      </c>
      <c r="I48" s="13" t="s">
        <v>24</v>
      </c>
      <c r="J48" s="2"/>
      <c r="K48" s="14">
        <f>K49</f>
        <v>576909.43999999994</v>
      </c>
      <c r="L48" s="14">
        <v>0</v>
      </c>
      <c r="M48" s="14">
        <f t="shared" si="6"/>
        <v>35318.89</v>
      </c>
      <c r="N48" s="15">
        <v>0</v>
      </c>
      <c r="O48" s="16">
        <f t="shared" si="7"/>
        <v>52118</v>
      </c>
      <c r="P48" s="17">
        <v>0</v>
      </c>
    </row>
    <row r="49" spans="1:16" s="6" customFormat="1" ht="93" customHeight="1" x14ac:dyDescent="0.25">
      <c r="A49" s="2"/>
      <c r="B49" s="18" t="s">
        <v>25</v>
      </c>
      <c r="C49" s="2">
        <v>604</v>
      </c>
      <c r="D49" s="13" t="s">
        <v>19</v>
      </c>
      <c r="E49" s="13">
        <v>13</v>
      </c>
      <c r="F49" s="2">
        <v>14</v>
      </c>
      <c r="G49" s="2">
        <v>1</v>
      </c>
      <c r="H49" s="13" t="s">
        <v>20</v>
      </c>
      <c r="I49" s="13" t="s">
        <v>24</v>
      </c>
      <c r="J49" s="2"/>
      <c r="K49" s="14">
        <f>K50</f>
        <v>576909.43999999994</v>
      </c>
      <c r="L49" s="14">
        <v>0</v>
      </c>
      <c r="M49" s="14">
        <f t="shared" si="6"/>
        <v>35318.89</v>
      </c>
      <c r="N49" s="15">
        <v>0</v>
      </c>
      <c r="O49" s="16">
        <f t="shared" si="7"/>
        <v>52118</v>
      </c>
      <c r="P49" s="17">
        <v>0</v>
      </c>
    </row>
    <row r="50" spans="1:16" s="6" customFormat="1" ht="68.25" customHeight="1" x14ac:dyDescent="0.25">
      <c r="A50" s="2"/>
      <c r="B50" s="12" t="s">
        <v>26</v>
      </c>
      <c r="C50" s="2">
        <v>604</v>
      </c>
      <c r="D50" s="13" t="s">
        <v>19</v>
      </c>
      <c r="E50" s="13">
        <v>13</v>
      </c>
      <c r="F50" s="2">
        <v>14</v>
      </c>
      <c r="G50" s="2">
        <v>1</v>
      </c>
      <c r="H50" s="13" t="s">
        <v>19</v>
      </c>
      <c r="I50" s="13" t="s">
        <v>24</v>
      </c>
      <c r="J50" s="2"/>
      <c r="K50" s="14">
        <f>K51+K54</f>
        <v>576909.43999999994</v>
      </c>
      <c r="L50" s="14">
        <v>0</v>
      </c>
      <c r="M50" s="14">
        <f t="shared" si="6"/>
        <v>35318.89</v>
      </c>
      <c r="N50" s="15">
        <v>0</v>
      </c>
      <c r="O50" s="16">
        <f t="shared" si="7"/>
        <v>52118</v>
      </c>
      <c r="P50" s="17">
        <v>0</v>
      </c>
    </row>
    <row r="51" spans="1:16" s="6" customFormat="1" ht="78" customHeight="1" x14ac:dyDescent="0.25">
      <c r="A51" s="2"/>
      <c r="B51" s="12" t="s">
        <v>43</v>
      </c>
      <c r="C51" s="2">
        <v>604</v>
      </c>
      <c r="D51" s="13" t="s">
        <v>19</v>
      </c>
      <c r="E51" s="13">
        <v>13</v>
      </c>
      <c r="F51" s="2">
        <v>14</v>
      </c>
      <c r="G51" s="2">
        <v>1</v>
      </c>
      <c r="H51" s="13" t="s">
        <v>19</v>
      </c>
      <c r="I51" s="13">
        <v>29990</v>
      </c>
      <c r="J51" s="2"/>
      <c r="K51" s="14">
        <f>K52</f>
        <v>103383</v>
      </c>
      <c r="L51" s="14">
        <v>0</v>
      </c>
      <c r="M51" s="14">
        <f t="shared" si="6"/>
        <v>35318.89</v>
      </c>
      <c r="N51" s="15">
        <v>0</v>
      </c>
      <c r="O51" s="16">
        <f t="shared" si="7"/>
        <v>52118</v>
      </c>
      <c r="P51" s="17">
        <v>0</v>
      </c>
    </row>
    <row r="52" spans="1:16" s="6" customFormat="1" ht="48" customHeight="1" x14ac:dyDescent="0.25">
      <c r="A52" s="2"/>
      <c r="B52" s="12" t="s">
        <v>32</v>
      </c>
      <c r="C52" s="2">
        <v>604</v>
      </c>
      <c r="D52" s="13" t="s">
        <v>19</v>
      </c>
      <c r="E52" s="13">
        <v>13</v>
      </c>
      <c r="F52" s="2">
        <v>14</v>
      </c>
      <c r="G52" s="2">
        <v>1</v>
      </c>
      <c r="H52" s="13" t="s">
        <v>19</v>
      </c>
      <c r="I52" s="13">
        <v>29990</v>
      </c>
      <c r="J52" s="2">
        <v>200</v>
      </c>
      <c r="K52" s="14">
        <f>K53</f>
        <v>103383</v>
      </c>
      <c r="L52" s="14">
        <v>0</v>
      </c>
      <c r="M52" s="14">
        <f t="shared" si="6"/>
        <v>35318.89</v>
      </c>
      <c r="N52" s="15">
        <v>0</v>
      </c>
      <c r="O52" s="16">
        <f t="shared" si="7"/>
        <v>52118</v>
      </c>
      <c r="P52" s="17">
        <v>0</v>
      </c>
    </row>
    <row r="53" spans="1:16" s="6" customFormat="1" ht="48" customHeight="1" x14ac:dyDescent="0.25">
      <c r="A53" s="2"/>
      <c r="B53" s="12" t="s">
        <v>33</v>
      </c>
      <c r="C53" s="2">
        <v>604</v>
      </c>
      <c r="D53" s="13" t="s">
        <v>19</v>
      </c>
      <c r="E53" s="13">
        <v>13</v>
      </c>
      <c r="F53" s="2">
        <v>14</v>
      </c>
      <c r="G53" s="2">
        <v>1</v>
      </c>
      <c r="H53" s="13" t="s">
        <v>19</v>
      </c>
      <c r="I53" s="13">
        <v>29990</v>
      </c>
      <c r="J53" s="2">
        <v>240</v>
      </c>
      <c r="K53" s="14">
        <v>103383</v>
      </c>
      <c r="L53" s="14">
        <v>0</v>
      </c>
      <c r="M53" s="14">
        <v>35318.89</v>
      </c>
      <c r="N53" s="15">
        <v>0</v>
      </c>
      <c r="O53" s="16">
        <v>52118</v>
      </c>
      <c r="P53" s="17">
        <v>0</v>
      </c>
    </row>
    <row r="54" spans="1:16" s="6" customFormat="1" ht="48" customHeight="1" x14ac:dyDescent="0.25">
      <c r="A54" s="2"/>
      <c r="B54" s="12" t="s">
        <v>44</v>
      </c>
      <c r="C54" s="2">
        <v>604</v>
      </c>
      <c r="D54" s="13" t="s">
        <v>19</v>
      </c>
      <c r="E54" s="13" t="s">
        <v>45</v>
      </c>
      <c r="F54" s="2">
        <v>14</v>
      </c>
      <c r="G54" s="2">
        <v>1</v>
      </c>
      <c r="H54" s="13" t="s">
        <v>19</v>
      </c>
      <c r="I54" s="13" t="s">
        <v>46</v>
      </c>
      <c r="J54" s="2"/>
      <c r="K54" s="14">
        <f>K55</f>
        <v>473526.44</v>
      </c>
      <c r="L54" s="14">
        <v>0</v>
      </c>
      <c r="M54" s="14">
        <v>0</v>
      </c>
      <c r="N54" s="15">
        <v>0</v>
      </c>
      <c r="O54" s="17">
        <v>0</v>
      </c>
      <c r="P54" s="17">
        <v>0</v>
      </c>
    </row>
    <row r="55" spans="1:16" s="6" customFormat="1" ht="48" customHeight="1" x14ac:dyDescent="0.25">
      <c r="A55" s="2"/>
      <c r="B55" s="12" t="s">
        <v>32</v>
      </c>
      <c r="C55" s="2">
        <v>604</v>
      </c>
      <c r="D55" s="13" t="s">
        <v>19</v>
      </c>
      <c r="E55" s="13" t="s">
        <v>45</v>
      </c>
      <c r="F55" s="2">
        <v>14</v>
      </c>
      <c r="G55" s="2">
        <v>1</v>
      </c>
      <c r="H55" s="13" t="s">
        <v>19</v>
      </c>
      <c r="I55" s="13" t="s">
        <v>46</v>
      </c>
      <c r="J55" s="2">
        <v>200</v>
      </c>
      <c r="K55" s="14">
        <f>K56</f>
        <v>473526.44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</row>
    <row r="56" spans="1:16" s="6" customFormat="1" ht="48" customHeight="1" x14ac:dyDescent="0.25">
      <c r="A56" s="2"/>
      <c r="B56" s="12" t="s">
        <v>33</v>
      </c>
      <c r="C56" s="2">
        <v>604</v>
      </c>
      <c r="D56" s="13" t="s">
        <v>19</v>
      </c>
      <c r="E56" s="13" t="s">
        <v>45</v>
      </c>
      <c r="F56" s="2">
        <v>14</v>
      </c>
      <c r="G56" s="2">
        <v>1</v>
      </c>
      <c r="H56" s="13" t="s">
        <v>19</v>
      </c>
      <c r="I56" s="13" t="s">
        <v>46</v>
      </c>
      <c r="J56" s="2">
        <v>240</v>
      </c>
      <c r="K56" s="14">
        <v>473526.44</v>
      </c>
      <c r="L56" s="14">
        <v>0</v>
      </c>
      <c r="M56" s="14">
        <v>0</v>
      </c>
      <c r="N56" s="15">
        <v>0</v>
      </c>
      <c r="O56" s="17">
        <v>0</v>
      </c>
      <c r="P56" s="17">
        <v>0</v>
      </c>
    </row>
    <row r="57" spans="1:16" s="6" customFormat="1" ht="33.75" customHeight="1" x14ac:dyDescent="0.25">
      <c r="A57" s="2"/>
      <c r="B57" s="21" t="s">
        <v>37</v>
      </c>
      <c r="C57" s="22" t="s">
        <v>47</v>
      </c>
      <c r="D57" s="22" t="s">
        <v>19</v>
      </c>
      <c r="E57" s="22" t="s">
        <v>45</v>
      </c>
      <c r="F57" s="22" t="s">
        <v>48</v>
      </c>
      <c r="G57" s="22"/>
      <c r="H57" s="22"/>
      <c r="I57" s="22"/>
      <c r="J57" s="22"/>
      <c r="K57" s="14">
        <v>75000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</row>
    <row r="58" spans="1:16" s="6" customFormat="1" ht="63.75" customHeight="1" x14ac:dyDescent="0.25">
      <c r="A58" s="2"/>
      <c r="B58" s="21" t="s">
        <v>38</v>
      </c>
      <c r="C58" s="22" t="s">
        <v>47</v>
      </c>
      <c r="D58" s="22" t="s">
        <v>19</v>
      </c>
      <c r="E58" s="22" t="s">
        <v>45</v>
      </c>
      <c r="F58" s="22" t="s">
        <v>48</v>
      </c>
      <c r="G58" s="22" t="s">
        <v>49</v>
      </c>
      <c r="H58" s="22"/>
      <c r="I58" s="22"/>
      <c r="J58" s="22"/>
      <c r="K58" s="14">
        <v>75000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</row>
    <row r="59" spans="1:16" s="6" customFormat="1" ht="37.5" customHeight="1" x14ac:dyDescent="0.25">
      <c r="A59" s="2"/>
      <c r="B59" s="21" t="s">
        <v>50</v>
      </c>
      <c r="C59" s="22" t="s">
        <v>47</v>
      </c>
      <c r="D59" s="22" t="s">
        <v>19</v>
      </c>
      <c r="E59" s="22" t="s">
        <v>45</v>
      </c>
      <c r="F59" s="22" t="s">
        <v>48</v>
      </c>
      <c r="G59" s="22" t="s">
        <v>49</v>
      </c>
      <c r="H59" s="22" t="s">
        <v>19</v>
      </c>
      <c r="I59" s="22"/>
      <c r="J59" s="22"/>
      <c r="K59" s="14">
        <v>75000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</row>
    <row r="60" spans="1:16" s="6" customFormat="1" ht="31.5" customHeight="1" x14ac:dyDescent="0.25">
      <c r="A60" s="2"/>
      <c r="B60" s="21" t="s">
        <v>51</v>
      </c>
      <c r="C60" s="22" t="s">
        <v>47</v>
      </c>
      <c r="D60" s="22" t="s">
        <v>19</v>
      </c>
      <c r="E60" s="22" t="s">
        <v>45</v>
      </c>
      <c r="F60" s="22" t="s">
        <v>48</v>
      </c>
      <c r="G60" s="22" t="s">
        <v>49</v>
      </c>
      <c r="H60" s="22" t="s">
        <v>19</v>
      </c>
      <c r="I60" s="22" t="s">
        <v>52</v>
      </c>
      <c r="J60" s="22"/>
      <c r="K60" s="14">
        <v>75000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</row>
    <row r="61" spans="1:16" s="6" customFormat="1" ht="25.5" customHeight="1" x14ac:dyDescent="0.25">
      <c r="A61" s="2"/>
      <c r="B61" s="21" t="s">
        <v>34</v>
      </c>
      <c r="C61" s="22" t="s">
        <v>47</v>
      </c>
      <c r="D61" s="22" t="s">
        <v>19</v>
      </c>
      <c r="E61" s="22" t="s">
        <v>45</v>
      </c>
      <c r="F61" s="22" t="s">
        <v>48</v>
      </c>
      <c r="G61" s="22" t="s">
        <v>49</v>
      </c>
      <c r="H61" s="22" t="s">
        <v>19</v>
      </c>
      <c r="I61" s="22" t="s">
        <v>52</v>
      </c>
      <c r="J61" s="22" t="s">
        <v>53</v>
      </c>
      <c r="K61" s="14">
        <v>75000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</row>
    <row r="62" spans="1:16" s="6" customFormat="1" ht="32.25" customHeight="1" x14ac:dyDescent="0.25">
      <c r="A62" s="2"/>
      <c r="B62" s="21" t="s">
        <v>35</v>
      </c>
      <c r="C62" s="22" t="s">
        <v>47</v>
      </c>
      <c r="D62" s="22" t="s">
        <v>19</v>
      </c>
      <c r="E62" s="22" t="s">
        <v>45</v>
      </c>
      <c r="F62" s="22" t="s">
        <v>48</v>
      </c>
      <c r="G62" s="22" t="s">
        <v>49</v>
      </c>
      <c r="H62" s="22" t="s">
        <v>19</v>
      </c>
      <c r="I62" s="22" t="s">
        <v>52</v>
      </c>
      <c r="J62" s="22" t="s">
        <v>54</v>
      </c>
      <c r="K62" s="14">
        <v>75000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</row>
    <row r="63" spans="1:16" s="6" customFormat="1" ht="30" customHeight="1" x14ac:dyDescent="0.25">
      <c r="A63" s="2"/>
      <c r="B63" s="12" t="s">
        <v>55</v>
      </c>
      <c r="C63" s="2">
        <v>604</v>
      </c>
      <c r="D63" s="13" t="s">
        <v>22</v>
      </c>
      <c r="E63" s="13" t="s">
        <v>20</v>
      </c>
      <c r="F63" s="2"/>
      <c r="G63" s="2"/>
      <c r="H63" s="13"/>
      <c r="I63" s="13"/>
      <c r="J63" s="2"/>
      <c r="K63" s="14">
        <f t="shared" ref="K63:K70" si="8">L63</f>
        <v>119555</v>
      </c>
      <c r="L63" s="14">
        <f t="shared" ref="L63:L69" si="9">L64</f>
        <v>119555</v>
      </c>
      <c r="M63" s="14">
        <f t="shared" ref="M63:M70" si="10">N63</f>
        <v>125102</v>
      </c>
      <c r="N63" s="23">
        <f t="shared" ref="N63:N69" si="11">N64</f>
        <v>125102</v>
      </c>
      <c r="O63" s="16">
        <f t="shared" ref="O63:O70" si="12">P63</f>
        <v>129658</v>
      </c>
      <c r="P63" s="16">
        <f t="shared" ref="P63:P69" si="13">P64</f>
        <v>129658</v>
      </c>
    </row>
    <row r="64" spans="1:16" s="6" customFormat="1" ht="30" customHeight="1" x14ac:dyDescent="0.25">
      <c r="A64" s="2"/>
      <c r="B64" s="12" t="s">
        <v>56</v>
      </c>
      <c r="C64" s="2">
        <v>604</v>
      </c>
      <c r="D64" s="13" t="s">
        <v>22</v>
      </c>
      <c r="E64" s="13" t="s">
        <v>57</v>
      </c>
      <c r="F64" s="2"/>
      <c r="G64" s="2"/>
      <c r="H64" s="13"/>
      <c r="I64" s="13"/>
      <c r="J64" s="2"/>
      <c r="K64" s="14">
        <f t="shared" si="8"/>
        <v>119555</v>
      </c>
      <c r="L64" s="14">
        <f t="shared" si="9"/>
        <v>119555</v>
      </c>
      <c r="M64" s="14">
        <f t="shared" si="10"/>
        <v>125102</v>
      </c>
      <c r="N64" s="23">
        <f t="shared" si="11"/>
        <v>125102</v>
      </c>
      <c r="O64" s="16">
        <f t="shared" si="12"/>
        <v>129658</v>
      </c>
      <c r="P64" s="16">
        <f t="shared" si="13"/>
        <v>129658</v>
      </c>
    </row>
    <row r="65" spans="1:16" s="6" customFormat="1" ht="135" customHeight="1" x14ac:dyDescent="0.25">
      <c r="A65" s="2"/>
      <c r="B65" s="18" t="s">
        <v>23</v>
      </c>
      <c r="C65" s="2">
        <v>604</v>
      </c>
      <c r="D65" s="13" t="s">
        <v>22</v>
      </c>
      <c r="E65" s="13" t="s">
        <v>57</v>
      </c>
      <c r="F65" s="2">
        <v>14</v>
      </c>
      <c r="G65" s="2">
        <v>0</v>
      </c>
      <c r="H65" s="13" t="s">
        <v>20</v>
      </c>
      <c r="I65" s="13" t="s">
        <v>24</v>
      </c>
      <c r="J65" s="2"/>
      <c r="K65" s="14">
        <f t="shared" si="8"/>
        <v>119555</v>
      </c>
      <c r="L65" s="14">
        <f t="shared" si="9"/>
        <v>119555</v>
      </c>
      <c r="M65" s="14">
        <f t="shared" si="10"/>
        <v>125102</v>
      </c>
      <c r="N65" s="23">
        <f t="shared" si="11"/>
        <v>125102</v>
      </c>
      <c r="O65" s="16">
        <f t="shared" si="12"/>
        <v>129658</v>
      </c>
      <c r="P65" s="16">
        <f t="shared" si="13"/>
        <v>129658</v>
      </c>
    </row>
    <row r="66" spans="1:16" s="6" customFormat="1" ht="75" customHeight="1" x14ac:dyDescent="0.25">
      <c r="A66" s="2"/>
      <c r="B66" s="18" t="s">
        <v>25</v>
      </c>
      <c r="C66" s="2">
        <v>604</v>
      </c>
      <c r="D66" s="13" t="s">
        <v>22</v>
      </c>
      <c r="E66" s="13" t="s">
        <v>57</v>
      </c>
      <c r="F66" s="2">
        <v>14</v>
      </c>
      <c r="G66" s="2">
        <v>1</v>
      </c>
      <c r="H66" s="13" t="s">
        <v>20</v>
      </c>
      <c r="I66" s="13" t="s">
        <v>24</v>
      </c>
      <c r="J66" s="2"/>
      <c r="K66" s="14">
        <f t="shared" si="8"/>
        <v>119555</v>
      </c>
      <c r="L66" s="14">
        <f t="shared" si="9"/>
        <v>119555</v>
      </c>
      <c r="M66" s="14">
        <f t="shared" si="10"/>
        <v>125102</v>
      </c>
      <c r="N66" s="23">
        <f t="shared" si="11"/>
        <v>125102</v>
      </c>
      <c r="O66" s="16">
        <f t="shared" si="12"/>
        <v>129658</v>
      </c>
      <c r="P66" s="16">
        <f t="shared" si="13"/>
        <v>129658</v>
      </c>
    </row>
    <row r="67" spans="1:16" s="6" customFormat="1" ht="69.75" customHeight="1" x14ac:dyDescent="0.25">
      <c r="A67" s="2"/>
      <c r="B67" s="12" t="s">
        <v>58</v>
      </c>
      <c r="C67" s="2">
        <v>604</v>
      </c>
      <c r="D67" s="13" t="s">
        <v>22</v>
      </c>
      <c r="E67" s="13" t="s">
        <v>57</v>
      </c>
      <c r="F67" s="2">
        <v>14</v>
      </c>
      <c r="G67" s="2">
        <v>1</v>
      </c>
      <c r="H67" s="13" t="s">
        <v>19</v>
      </c>
      <c r="I67" s="13" t="s">
        <v>24</v>
      </c>
      <c r="J67" s="2"/>
      <c r="K67" s="14">
        <f t="shared" si="8"/>
        <v>119555</v>
      </c>
      <c r="L67" s="14">
        <f t="shared" si="9"/>
        <v>119555</v>
      </c>
      <c r="M67" s="14">
        <f t="shared" si="10"/>
        <v>125102</v>
      </c>
      <c r="N67" s="23">
        <f t="shared" si="11"/>
        <v>125102</v>
      </c>
      <c r="O67" s="16">
        <f t="shared" si="12"/>
        <v>129658</v>
      </c>
      <c r="P67" s="16">
        <f t="shared" si="13"/>
        <v>129658</v>
      </c>
    </row>
    <row r="68" spans="1:16" s="6" customFormat="1" ht="60" customHeight="1" x14ac:dyDescent="0.25">
      <c r="A68" s="2"/>
      <c r="B68" s="12" t="s">
        <v>59</v>
      </c>
      <c r="C68" s="2">
        <v>604</v>
      </c>
      <c r="D68" s="13" t="s">
        <v>22</v>
      </c>
      <c r="E68" s="13" t="s">
        <v>57</v>
      </c>
      <c r="F68" s="2">
        <v>14</v>
      </c>
      <c r="G68" s="2">
        <v>1</v>
      </c>
      <c r="H68" s="13" t="s">
        <v>19</v>
      </c>
      <c r="I68" s="13">
        <v>51182</v>
      </c>
      <c r="J68" s="2"/>
      <c r="K68" s="14">
        <f t="shared" si="8"/>
        <v>119555</v>
      </c>
      <c r="L68" s="14">
        <f t="shared" si="9"/>
        <v>119555</v>
      </c>
      <c r="M68" s="14">
        <f t="shared" si="10"/>
        <v>125102</v>
      </c>
      <c r="N68" s="23">
        <f t="shared" si="11"/>
        <v>125102</v>
      </c>
      <c r="O68" s="16">
        <f t="shared" si="12"/>
        <v>129658</v>
      </c>
      <c r="P68" s="16">
        <f t="shared" si="13"/>
        <v>129658</v>
      </c>
    </row>
    <row r="69" spans="1:16" s="6" customFormat="1" ht="109.5" customHeight="1" x14ac:dyDescent="0.25">
      <c r="A69" s="2"/>
      <c r="B69" s="12" t="s">
        <v>28</v>
      </c>
      <c r="C69" s="2">
        <v>604</v>
      </c>
      <c r="D69" s="13" t="s">
        <v>22</v>
      </c>
      <c r="E69" s="13" t="s">
        <v>57</v>
      </c>
      <c r="F69" s="2">
        <v>14</v>
      </c>
      <c r="G69" s="2">
        <v>1</v>
      </c>
      <c r="H69" s="13" t="s">
        <v>19</v>
      </c>
      <c r="I69" s="13">
        <v>51182</v>
      </c>
      <c r="J69" s="2">
        <v>100</v>
      </c>
      <c r="K69" s="14">
        <f t="shared" si="8"/>
        <v>119555</v>
      </c>
      <c r="L69" s="14">
        <f t="shared" si="9"/>
        <v>119555</v>
      </c>
      <c r="M69" s="14">
        <f t="shared" si="10"/>
        <v>125102</v>
      </c>
      <c r="N69" s="23">
        <f t="shared" si="11"/>
        <v>125102</v>
      </c>
      <c r="O69" s="16">
        <f t="shared" si="12"/>
        <v>129658</v>
      </c>
      <c r="P69" s="16">
        <f t="shared" si="13"/>
        <v>129658</v>
      </c>
    </row>
    <row r="70" spans="1:16" s="6" customFormat="1" ht="48" customHeight="1" x14ac:dyDescent="0.25">
      <c r="A70" s="2"/>
      <c r="B70" s="12" t="s">
        <v>29</v>
      </c>
      <c r="C70" s="2">
        <v>604</v>
      </c>
      <c r="D70" s="13" t="s">
        <v>22</v>
      </c>
      <c r="E70" s="13" t="s">
        <v>57</v>
      </c>
      <c r="F70" s="2">
        <v>14</v>
      </c>
      <c r="G70" s="2">
        <v>1</v>
      </c>
      <c r="H70" s="13" t="s">
        <v>19</v>
      </c>
      <c r="I70" s="13">
        <v>51182</v>
      </c>
      <c r="J70" s="2">
        <v>120</v>
      </c>
      <c r="K70" s="14">
        <f t="shared" si="8"/>
        <v>119555</v>
      </c>
      <c r="L70" s="14">
        <v>119555</v>
      </c>
      <c r="M70" s="14">
        <f t="shared" si="10"/>
        <v>125102</v>
      </c>
      <c r="N70" s="23">
        <v>125102</v>
      </c>
      <c r="O70" s="16">
        <f t="shared" si="12"/>
        <v>129658</v>
      </c>
      <c r="P70" s="16">
        <v>129658</v>
      </c>
    </row>
    <row r="71" spans="1:16" s="6" customFormat="1" ht="37.5" customHeight="1" x14ac:dyDescent="0.25">
      <c r="A71" s="2"/>
      <c r="B71" s="12" t="s">
        <v>60</v>
      </c>
      <c r="C71" s="2">
        <v>604</v>
      </c>
      <c r="D71" s="13" t="s">
        <v>57</v>
      </c>
      <c r="E71" s="13" t="s">
        <v>20</v>
      </c>
      <c r="F71" s="2"/>
      <c r="G71" s="2"/>
      <c r="H71" s="13"/>
      <c r="I71" s="24"/>
      <c r="J71" s="2"/>
      <c r="K71" s="14">
        <f t="shared" ref="K71:K77" si="14">K72</f>
        <v>32419.71</v>
      </c>
      <c r="L71" s="14">
        <v>0</v>
      </c>
      <c r="M71" s="14">
        <f t="shared" ref="M71:M77" si="15">M72</f>
        <v>2000</v>
      </c>
      <c r="N71" s="15">
        <v>0</v>
      </c>
      <c r="O71" s="16">
        <f t="shared" ref="O71:O77" si="16">O72</f>
        <v>2000</v>
      </c>
      <c r="P71" s="17">
        <v>0</v>
      </c>
    </row>
    <row r="72" spans="1:16" s="6" customFormat="1" ht="63" customHeight="1" x14ac:dyDescent="0.25">
      <c r="A72" s="2"/>
      <c r="B72" s="12" t="s">
        <v>61</v>
      </c>
      <c r="C72" s="2">
        <v>604</v>
      </c>
      <c r="D72" s="13" t="s">
        <v>57</v>
      </c>
      <c r="E72" s="13" t="s">
        <v>62</v>
      </c>
      <c r="F72" s="2"/>
      <c r="G72" s="2"/>
      <c r="H72" s="13"/>
      <c r="I72" s="13"/>
      <c r="J72" s="2"/>
      <c r="K72" s="14">
        <f t="shared" si="14"/>
        <v>32419.71</v>
      </c>
      <c r="L72" s="14">
        <v>0</v>
      </c>
      <c r="M72" s="14">
        <f t="shared" si="15"/>
        <v>2000</v>
      </c>
      <c r="N72" s="15">
        <v>0</v>
      </c>
      <c r="O72" s="16">
        <f t="shared" si="16"/>
        <v>2000</v>
      </c>
      <c r="P72" s="17">
        <v>0</v>
      </c>
    </row>
    <row r="73" spans="1:16" s="6" customFormat="1" ht="141.75" customHeight="1" x14ac:dyDescent="0.25">
      <c r="A73" s="2"/>
      <c r="B73" s="18" t="s">
        <v>23</v>
      </c>
      <c r="C73" s="2">
        <v>604</v>
      </c>
      <c r="D73" s="13" t="s">
        <v>57</v>
      </c>
      <c r="E73" s="13" t="s">
        <v>62</v>
      </c>
      <c r="F73" s="2">
        <v>14</v>
      </c>
      <c r="G73" s="2">
        <v>0</v>
      </c>
      <c r="H73" s="13" t="s">
        <v>20</v>
      </c>
      <c r="I73" s="13" t="s">
        <v>24</v>
      </c>
      <c r="J73" s="2"/>
      <c r="K73" s="14">
        <f t="shared" si="14"/>
        <v>32419.71</v>
      </c>
      <c r="L73" s="14">
        <v>0</v>
      </c>
      <c r="M73" s="14">
        <f t="shared" si="15"/>
        <v>2000</v>
      </c>
      <c r="N73" s="15">
        <v>0</v>
      </c>
      <c r="O73" s="16">
        <f t="shared" si="16"/>
        <v>2000</v>
      </c>
      <c r="P73" s="17">
        <v>0</v>
      </c>
    </row>
    <row r="74" spans="1:16" s="6" customFormat="1" ht="118.5" customHeight="1" x14ac:dyDescent="0.25">
      <c r="A74" s="2"/>
      <c r="B74" s="18" t="s">
        <v>63</v>
      </c>
      <c r="C74" s="2">
        <v>604</v>
      </c>
      <c r="D74" s="13" t="s">
        <v>57</v>
      </c>
      <c r="E74" s="13" t="s">
        <v>62</v>
      </c>
      <c r="F74" s="2">
        <v>14</v>
      </c>
      <c r="G74" s="2">
        <v>2</v>
      </c>
      <c r="H74" s="13" t="s">
        <v>20</v>
      </c>
      <c r="I74" s="13" t="s">
        <v>24</v>
      </c>
      <c r="J74" s="2"/>
      <c r="K74" s="14">
        <f t="shared" si="14"/>
        <v>32419.71</v>
      </c>
      <c r="L74" s="14">
        <v>0</v>
      </c>
      <c r="M74" s="14">
        <f t="shared" si="15"/>
        <v>2000</v>
      </c>
      <c r="N74" s="15">
        <v>0</v>
      </c>
      <c r="O74" s="16">
        <f t="shared" si="16"/>
        <v>2000</v>
      </c>
      <c r="P74" s="17">
        <v>0</v>
      </c>
    </row>
    <row r="75" spans="1:16" s="6" customFormat="1" ht="57" customHeight="1" x14ac:dyDescent="0.25">
      <c r="A75" s="2"/>
      <c r="B75" s="12" t="s">
        <v>64</v>
      </c>
      <c r="C75" s="2">
        <v>604</v>
      </c>
      <c r="D75" s="13" t="s">
        <v>57</v>
      </c>
      <c r="E75" s="13" t="s">
        <v>62</v>
      </c>
      <c r="F75" s="2">
        <v>14</v>
      </c>
      <c r="G75" s="2">
        <v>2</v>
      </c>
      <c r="H75" s="13" t="s">
        <v>57</v>
      </c>
      <c r="I75" s="13" t="s">
        <v>24</v>
      </c>
      <c r="J75" s="2"/>
      <c r="K75" s="14">
        <f t="shared" si="14"/>
        <v>32419.71</v>
      </c>
      <c r="L75" s="14">
        <v>0</v>
      </c>
      <c r="M75" s="14">
        <f t="shared" si="15"/>
        <v>2000</v>
      </c>
      <c r="N75" s="15">
        <v>0</v>
      </c>
      <c r="O75" s="16">
        <f t="shared" si="16"/>
        <v>2000</v>
      </c>
      <c r="P75" s="17">
        <v>0</v>
      </c>
    </row>
    <row r="76" spans="1:16" s="6" customFormat="1" ht="43.5" customHeight="1" x14ac:dyDescent="0.25">
      <c r="A76" s="2"/>
      <c r="B76" s="12" t="s">
        <v>65</v>
      </c>
      <c r="C76" s="2">
        <v>604</v>
      </c>
      <c r="D76" s="13" t="s">
        <v>57</v>
      </c>
      <c r="E76" s="13" t="s">
        <v>62</v>
      </c>
      <c r="F76" s="2">
        <v>14</v>
      </c>
      <c r="G76" s="2">
        <v>2</v>
      </c>
      <c r="H76" s="13" t="s">
        <v>57</v>
      </c>
      <c r="I76" s="13" t="s">
        <v>66</v>
      </c>
      <c r="J76" s="2"/>
      <c r="K76" s="14">
        <f t="shared" si="14"/>
        <v>32419.71</v>
      </c>
      <c r="L76" s="14">
        <v>0</v>
      </c>
      <c r="M76" s="14">
        <f t="shared" si="15"/>
        <v>2000</v>
      </c>
      <c r="N76" s="15">
        <v>0</v>
      </c>
      <c r="O76" s="16">
        <f t="shared" si="16"/>
        <v>2000</v>
      </c>
      <c r="P76" s="17">
        <v>0</v>
      </c>
    </row>
    <row r="77" spans="1:16" s="6" customFormat="1" ht="48" customHeight="1" x14ac:dyDescent="0.25">
      <c r="A77" s="2"/>
      <c r="B77" s="12" t="s">
        <v>32</v>
      </c>
      <c r="C77" s="2">
        <v>604</v>
      </c>
      <c r="D77" s="13" t="s">
        <v>57</v>
      </c>
      <c r="E77" s="13" t="s">
        <v>62</v>
      </c>
      <c r="F77" s="2">
        <v>14</v>
      </c>
      <c r="G77" s="2">
        <v>2</v>
      </c>
      <c r="H77" s="13" t="s">
        <v>57</v>
      </c>
      <c r="I77" s="13" t="s">
        <v>66</v>
      </c>
      <c r="J77" s="2">
        <v>200</v>
      </c>
      <c r="K77" s="14">
        <f t="shared" si="14"/>
        <v>32419.71</v>
      </c>
      <c r="L77" s="14">
        <v>0</v>
      </c>
      <c r="M77" s="14">
        <f t="shared" si="15"/>
        <v>2000</v>
      </c>
      <c r="N77" s="15">
        <v>0</v>
      </c>
      <c r="O77" s="16">
        <f t="shared" si="16"/>
        <v>2000</v>
      </c>
      <c r="P77" s="17">
        <v>0</v>
      </c>
    </row>
    <row r="78" spans="1:16" s="6" customFormat="1" ht="48" customHeight="1" x14ac:dyDescent="0.25">
      <c r="A78" s="2"/>
      <c r="B78" s="12" t="s">
        <v>33</v>
      </c>
      <c r="C78" s="2">
        <v>604</v>
      </c>
      <c r="D78" s="13" t="s">
        <v>57</v>
      </c>
      <c r="E78" s="13" t="s">
        <v>62</v>
      </c>
      <c r="F78" s="2">
        <v>14</v>
      </c>
      <c r="G78" s="2">
        <v>2</v>
      </c>
      <c r="H78" s="13" t="s">
        <v>57</v>
      </c>
      <c r="I78" s="13" t="s">
        <v>66</v>
      </c>
      <c r="J78" s="2">
        <v>240</v>
      </c>
      <c r="K78" s="14">
        <v>32419.71</v>
      </c>
      <c r="L78" s="14">
        <v>0</v>
      </c>
      <c r="M78" s="14">
        <v>2000</v>
      </c>
      <c r="N78" s="15">
        <v>0</v>
      </c>
      <c r="O78" s="16">
        <v>2000</v>
      </c>
      <c r="P78" s="17">
        <v>0</v>
      </c>
    </row>
    <row r="79" spans="1:16" s="6" customFormat="1" ht="30" customHeight="1" x14ac:dyDescent="0.25">
      <c r="A79" s="2"/>
      <c r="B79" s="12" t="s">
        <v>67</v>
      </c>
      <c r="C79" s="2">
        <v>604</v>
      </c>
      <c r="D79" s="13" t="s">
        <v>31</v>
      </c>
      <c r="E79" s="13" t="s">
        <v>20</v>
      </c>
      <c r="F79" s="2"/>
      <c r="G79" s="2"/>
      <c r="H79" s="13"/>
      <c r="I79" s="13"/>
      <c r="J79" s="2"/>
      <c r="K79" s="14">
        <f>K80</f>
        <v>4355351.4899999993</v>
      </c>
      <c r="L79" s="14">
        <v>0</v>
      </c>
      <c r="M79" s="14">
        <f t="shared" ref="M79:M85" si="17">M80</f>
        <v>896110</v>
      </c>
      <c r="N79" s="15">
        <v>0</v>
      </c>
      <c r="O79" s="16">
        <f t="shared" ref="O79:O85" si="18">O80</f>
        <v>929840</v>
      </c>
      <c r="P79" s="17">
        <v>0</v>
      </c>
    </row>
    <row r="80" spans="1:16" s="6" customFormat="1" ht="30" customHeight="1" x14ac:dyDescent="0.25">
      <c r="A80" s="2"/>
      <c r="B80" s="12" t="s">
        <v>68</v>
      </c>
      <c r="C80" s="2">
        <v>604</v>
      </c>
      <c r="D80" s="13" t="s">
        <v>31</v>
      </c>
      <c r="E80" s="13" t="s">
        <v>69</v>
      </c>
      <c r="F80" s="2"/>
      <c r="G80" s="2"/>
      <c r="H80" s="13"/>
      <c r="I80" s="13"/>
      <c r="J80" s="2"/>
      <c r="K80" s="14">
        <f>K81</f>
        <v>4355351.4899999993</v>
      </c>
      <c r="L80" s="14">
        <v>0</v>
      </c>
      <c r="M80" s="14">
        <f t="shared" si="17"/>
        <v>896110</v>
      </c>
      <c r="N80" s="15">
        <v>0</v>
      </c>
      <c r="O80" s="16">
        <f t="shared" si="18"/>
        <v>929840</v>
      </c>
      <c r="P80" s="17">
        <v>0</v>
      </c>
    </row>
    <row r="81" spans="1:16" s="6" customFormat="1" ht="142.5" customHeight="1" x14ac:dyDescent="0.25">
      <c r="A81" s="2"/>
      <c r="B81" s="18" t="s">
        <v>23</v>
      </c>
      <c r="C81" s="2">
        <v>604</v>
      </c>
      <c r="D81" s="13" t="s">
        <v>31</v>
      </c>
      <c r="E81" s="13" t="s">
        <v>69</v>
      </c>
      <c r="F81" s="2">
        <v>14</v>
      </c>
      <c r="G81" s="2">
        <v>0</v>
      </c>
      <c r="H81" s="13" t="s">
        <v>20</v>
      </c>
      <c r="I81" s="13" t="s">
        <v>24</v>
      </c>
      <c r="J81" s="2"/>
      <c r="K81" s="14">
        <f>K82</f>
        <v>4355351.4899999993</v>
      </c>
      <c r="L81" s="14">
        <v>0</v>
      </c>
      <c r="M81" s="14">
        <f t="shared" si="17"/>
        <v>896110</v>
      </c>
      <c r="N81" s="15">
        <v>0</v>
      </c>
      <c r="O81" s="16">
        <f t="shared" si="18"/>
        <v>929840</v>
      </c>
      <c r="P81" s="17">
        <v>0</v>
      </c>
    </row>
    <row r="82" spans="1:16" s="6" customFormat="1" ht="106.5" customHeight="1" x14ac:dyDescent="0.25">
      <c r="A82" s="2"/>
      <c r="B82" s="18" t="s">
        <v>70</v>
      </c>
      <c r="C82" s="2">
        <v>604</v>
      </c>
      <c r="D82" s="13" t="s">
        <v>31</v>
      </c>
      <c r="E82" s="13" t="s">
        <v>69</v>
      </c>
      <c r="F82" s="2">
        <v>14</v>
      </c>
      <c r="G82" s="2">
        <v>3</v>
      </c>
      <c r="H82" s="13" t="s">
        <v>20</v>
      </c>
      <c r="I82" s="13" t="s">
        <v>24</v>
      </c>
      <c r="J82" s="2"/>
      <c r="K82" s="14">
        <f>K83</f>
        <v>4355351.4899999993</v>
      </c>
      <c r="L82" s="14">
        <v>0</v>
      </c>
      <c r="M82" s="14">
        <f t="shared" si="17"/>
        <v>896110</v>
      </c>
      <c r="N82" s="15">
        <v>0</v>
      </c>
      <c r="O82" s="16">
        <f t="shared" si="18"/>
        <v>929840</v>
      </c>
      <c r="P82" s="17">
        <v>0</v>
      </c>
    </row>
    <row r="83" spans="1:16" s="6" customFormat="1" ht="109.5" customHeight="1" x14ac:dyDescent="0.25">
      <c r="A83" s="2"/>
      <c r="B83" s="12" t="s">
        <v>71</v>
      </c>
      <c r="C83" s="2">
        <v>604</v>
      </c>
      <c r="D83" s="13" t="s">
        <v>31</v>
      </c>
      <c r="E83" s="13" t="s">
        <v>69</v>
      </c>
      <c r="F83" s="2">
        <v>14</v>
      </c>
      <c r="G83" s="2">
        <v>3</v>
      </c>
      <c r="H83" s="13" t="s">
        <v>19</v>
      </c>
      <c r="I83" s="13" t="s">
        <v>24</v>
      </c>
      <c r="J83" s="2"/>
      <c r="K83" s="14">
        <f>K84+K87+K90</f>
        <v>4355351.4899999993</v>
      </c>
      <c r="L83" s="14">
        <v>0</v>
      </c>
      <c r="M83" s="14">
        <f t="shared" si="17"/>
        <v>896110</v>
      </c>
      <c r="N83" s="15">
        <v>0</v>
      </c>
      <c r="O83" s="16">
        <f t="shared" si="18"/>
        <v>929840</v>
      </c>
      <c r="P83" s="17">
        <v>0</v>
      </c>
    </row>
    <row r="84" spans="1:16" s="6" customFormat="1" ht="33" customHeight="1" x14ac:dyDescent="0.25">
      <c r="A84" s="2"/>
      <c r="B84" s="12" t="s">
        <v>72</v>
      </c>
      <c r="C84" s="2">
        <v>604</v>
      </c>
      <c r="D84" s="13" t="s">
        <v>31</v>
      </c>
      <c r="E84" s="13" t="s">
        <v>69</v>
      </c>
      <c r="F84" s="2">
        <v>14</v>
      </c>
      <c r="G84" s="2">
        <v>3</v>
      </c>
      <c r="H84" s="13" t="s">
        <v>19</v>
      </c>
      <c r="I84" s="13">
        <v>20010</v>
      </c>
      <c r="J84" s="2"/>
      <c r="K84" s="14">
        <f>K85</f>
        <v>866407.47</v>
      </c>
      <c r="L84" s="14">
        <v>0</v>
      </c>
      <c r="M84" s="14">
        <f t="shared" si="17"/>
        <v>896110</v>
      </c>
      <c r="N84" s="15">
        <v>0</v>
      </c>
      <c r="O84" s="16">
        <f t="shared" si="18"/>
        <v>929840</v>
      </c>
      <c r="P84" s="17">
        <v>0</v>
      </c>
    </row>
    <row r="85" spans="1:16" s="6" customFormat="1" ht="48" customHeight="1" x14ac:dyDescent="0.25">
      <c r="A85" s="2"/>
      <c r="B85" s="12" t="s">
        <v>32</v>
      </c>
      <c r="C85" s="2">
        <v>604</v>
      </c>
      <c r="D85" s="13" t="s">
        <v>31</v>
      </c>
      <c r="E85" s="13" t="s">
        <v>69</v>
      </c>
      <c r="F85" s="2">
        <v>14</v>
      </c>
      <c r="G85" s="2">
        <v>3</v>
      </c>
      <c r="H85" s="13" t="s">
        <v>19</v>
      </c>
      <c r="I85" s="13">
        <v>20010</v>
      </c>
      <c r="J85" s="2">
        <v>200</v>
      </c>
      <c r="K85" s="14">
        <f>K86</f>
        <v>866407.47</v>
      </c>
      <c r="L85" s="14">
        <v>0</v>
      </c>
      <c r="M85" s="14">
        <f t="shared" si="17"/>
        <v>896110</v>
      </c>
      <c r="N85" s="15">
        <v>0</v>
      </c>
      <c r="O85" s="16">
        <f t="shared" si="18"/>
        <v>929840</v>
      </c>
      <c r="P85" s="17">
        <v>0</v>
      </c>
    </row>
    <row r="86" spans="1:16" s="6" customFormat="1" ht="48" customHeight="1" x14ac:dyDescent="0.25">
      <c r="A86" s="2"/>
      <c r="B86" s="12" t="s">
        <v>33</v>
      </c>
      <c r="C86" s="2">
        <v>604</v>
      </c>
      <c r="D86" s="13" t="s">
        <v>31</v>
      </c>
      <c r="E86" s="13" t="s">
        <v>69</v>
      </c>
      <c r="F86" s="2">
        <v>14</v>
      </c>
      <c r="G86" s="2">
        <v>3</v>
      </c>
      <c r="H86" s="13" t="s">
        <v>19</v>
      </c>
      <c r="I86" s="13">
        <v>20010</v>
      </c>
      <c r="J86" s="2">
        <v>240</v>
      </c>
      <c r="K86" s="14">
        <v>866407.47</v>
      </c>
      <c r="L86" s="14">
        <v>0</v>
      </c>
      <c r="M86" s="14">
        <v>896110</v>
      </c>
      <c r="N86" s="15">
        <v>0</v>
      </c>
      <c r="O86" s="16">
        <v>929840</v>
      </c>
      <c r="P86" s="17">
        <v>0</v>
      </c>
    </row>
    <row r="87" spans="1:16" s="6" customFormat="1" ht="54" customHeight="1" x14ac:dyDescent="0.25">
      <c r="A87" s="2"/>
      <c r="B87" s="25" t="s">
        <v>73</v>
      </c>
      <c r="C87" s="2">
        <v>604</v>
      </c>
      <c r="D87" s="13" t="s">
        <v>31</v>
      </c>
      <c r="E87" s="13" t="s">
        <v>69</v>
      </c>
      <c r="F87" s="2">
        <v>14</v>
      </c>
      <c r="G87" s="2">
        <v>3</v>
      </c>
      <c r="H87" s="13" t="s">
        <v>19</v>
      </c>
      <c r="I87" s="13" t="s">
        <v>74</v>
      </c>
      <c r="J87" s="2"/>
      <c r="K87" s="14">
        <f>K88</f>
        <v>3314496.8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</row>
    <row r="88" spans="1:16" s="6" customFormat="1" ht="48" customHeight="1" x14ac:dyDescent="0.25">
      <c r="A88" s="2"/>
      <c r="B88" s="12" t="s">
        <v>32</v>
      </c>
      <c r="C88" s="2">
        <v>604</v>
      </c>
      <c r="D88" s="13" t="s">
        <v>31</v>
      </c>
      <c r="E88" s="13" t="s">
        <v>69</v>
      </c>
      <c r="F88" s="2">
        <v>14</v>
      </c>
      <c r="G88" s="2">
        <v>3</v>
      </c>
      <c r="H88" s="13" t="s">
        <v>19</v>
      </c>
      <c r="I88" s="13" t="s">
        <v>74</v>
      </c>
      <c r="J88" s="2">
        <v>200</v>
      </c>
      <c r="K88" s="14">
        <f>K89</f>
        <v>3314496.8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</row>
    <row r="89" spans="1:16" s="6" customFormat="1" ht="48" customHeight="1" x14ac:dyDescent="0.25">
      <c r="A89" s="2"/>
      <c r="B89" s="12" t="s">
        <v>33</v>
      </c>
      <c r="C89" s="2">
        <v>604</v>
      </c>
      <c r="D89" s="13" t="s">
        <v>31</v>
      </c>
      <c r="E89" s="13" t="s">
        <v>69</v>
      </c>
      <c r="F89" s="2">
        <v>14</v>
      </c>
      <c r="G89" s="2">
        <v>3</v>
      </c>
      <c r="H89" s="13" t="s">
        <v>19</v>
      </c>
      <c r="I89" s="13" t="s">
        <v>74</v>
      </c>
      <c r="J89" s="2">
        <v>240</v>
      </c>
      <c r="K89" s="14">
        <v>3314496.8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</row>
    <row r="90" spans="1:16" s="6" customFormat="1" ht="48" customHeight="1" x14ac:dyDescent="0.25">
      <c r="A90" s="2"/>
      <c r="B90" s="12" t="s">
        <v>73</v>
      </c>
      <c r="C90" s="2">
        <v>604</v>
      </c>
      <c r="D90" s="13" t="s">
        <v>31</v>
      </c>
      <c r="E90" s="13" t="s">
        <v>69</v>
      </c>
      <c r="F90" s="2">
        <v>14</v>
      </c>
      <c r="G90" s="2">
        <v>3</v>
      </c>
      <c r="H90" s="13" t="s">
        <v>19</v>
      </c>
      <c r="I90" s="13" t="s">
        <v>75</v>
      </c>
      <c r="J90" s="2"/>
      <c r="K90" s="14">
        <f>K91</f>
        <v>174447.22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</row>
    <row r="91" spans="1:16" s="6" customFormat="1" ht="48" customHeight="1" x14ac:dyDescent="0.25">
      <c r="A91" s="2"/>
      <c r="B91" s="12" t="s">
        <v>32</v>
      </c>
      <c r="C91" s="2">
        <v>604</v>
      </c>
      <c r="D91" s="13" t="s">
        <v>31</v>
      </c>
      <c r="E91" s="13" t="s">
        <v>69</v>
      </c>
      <c r="F91" s="2">
        <v>14</v>
      </c>
      <c r="G91" s="2">
        <v>3</v>
      </c>
      <c r="H91" s="13" t="s">
        <v>19</v>
      </c>
      <c r="I91" s="13" t="s">
        <v>75</v>
      </c>
      <c r="J91" s="2">
        <v>200</v>
      </c>
      <c r="K91" s="14">
        <f>K92</f>
        <v>174447.22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</row>
    <row r="92" spans="1:16" s="6" customFormat="1" ht="48" customHeight="1" x14ac:dyDescent="0.25">
      <c r="A92" s="2"/>
      <c r="B92" s="12" t="s">
        <v>33</v>
      </c>
      <c r="C92" s="2">
        <v>604</v>
      </c>
      <c r="D92" s="13" t="s">
        <v>31</v>
      </c>
      <c r="E92" s="13" t="s">
        <v>69</v>
      </c>
      <c r="F92" s="2">
        <v>14</v>
      </c>
      <c r="G92" s="2">
        <v>3</v>
      </c>
      <c r="H92" s="13" t="s">
        <v>19</v>
      </c>
      <c r="I92" s="13" t="s">
        <v>75</v>
      </c>
      <c r="J92" s="2">
        <v>240</v>
      </c>
      <c r="K92" s="14">
        <v>174447.22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</row>
    <row r="93" spans="1:16" s="6" customFormat="1" ht="30" customHeight="1" x14ac:dyDescent="0.25">
      <c r="A93" s="2"/>
      <c r="B93" s="12" t="s">
        <v>76</v>
      </c>
      <c r="C93" s="2">
        <v>604</v>
      </c>
      <c r="D93" s="13" t="s">
        <v>77</v>
      </c>
      <c r="E93" s="13" t="s">
        <v>20</v>
      </c>
      <c r="F93" s="2"/>
      <c r="G93" s="2"/>
      <c r="H93" s="13"/>
      <c r="I93" s="13"/>
      <c r="J93" s="2"/>
      <c r="K93" s="14">
        <f>K101+K94</f>
        <v>720138.54</v>
      </c>
      <c r="L93" s="14">
        <v>0</v>
      </c>
      <c r="M93" s="14">
        <f>M101</f>
        <v>107000</v>
      </c>
      <c r="N93" s="15">
        <v>0</v>
      </c>
      <c r="O93" s="16">
        <f>O101</f>
        <v>107000</v>
      </c>
      <c r="P93" s="17">
        <v>0</v>
      </c>
    </row>
    <row r="94" spans="1:16" s="6" customFormat="1" ht="30" customHeight="1" x14ac:dyDescent="0.25">
      <c r="A94" s="2"/>
      <c r="B94" s="12" t="s">
        <v>78</v>
      </c>
      <c r="C94" s="2">
        <v>604</v>
      </c>
      <c r="D94" s="13" t="s">
        <v>77</v>
      </c>
      <c r="E94" s="13" t="s">
        <v>22</v>
      </c>
      <c r="F94" s="2"/>
      <c r="G94" s="2"/>
      <c r="H94" s="13"/>
      <c r="I94" s="13"/>
      <c r="J94" s="2"/>
      <c r="K94" s="14">
        <f t="shared" ref="K94:K99" si="19">K95</f>
        <v>400000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</row>
    <row r="95" spans="1:16" s="6" customFormat="1" ht="143.25" customHeight="1" x14ac:dyDescent="0.25">
      <c r="A95" s="2"/>
      <c r="B95" s="12" t="s">
        <v>23</v>
      </c>
      <c r="C95" s="2">
        <v>604</v>
      </c>
      <c r="D95" s="13" t="s">
        <v>77</v>
      </c>
      <c r="E95" s="13" t="s">
        <v>22</v>
      </c>
      <c r="F95" s="2">
        <v>14</v>
      </c>
      <c r="G95" s="2">
        <v>0</v>
      </c>
      <c r="H95" s="13" t="s">
        <v>20</v>
      </c>
      <c r="I95" s="13" t="s">
        <v>24</v>
      </c>
      <c r="J95" s="2"/>
      <c r="K95" s="14">
        <f t="shared" si="19"/>
        <v>400000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</row>
    <row r="96" spans="1:16" s="6" customFormat="1" ht="120.75" customHeight="1" x14ac:dyDescent="0.25">
      <c r="A96" s="2"/>
      <c r="B96" s="12" t="s">
        <v>63</v>
      </c>
      <c r="C96" s="2">
        <v>604</v>
      </c>
      <c r="D96" s="13" t="s">
        <v>77</v>
      </c>
      <c r="E96" s="13" t="s">
        <v>22</v>
      </c>
      <c r="F96" s="2">
        <v>14</v>
      </c>
      <c r="G96" s="2">
        <v>2</v>
      </c>
      <c r="H96" s="13" t="s">
        <v>20</v>
      </c>
      <c r="I96" s="13" t="s">
        <v>24</v>
      </c>
      <c r="J96" s="2"/>
      <c r="K96" s="14">
        <f t="shared" si="19"/>
        <v>400000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</row>
    <row r="97" spans="1:16" s="6" customFormat="1" ht="36" customHeight="1" x14ac:dyDescent="0.25">
      <c r="A97" s="2"/>
      <c r="B97" s="12" t="s">
        <v>79</v>
      </c>
      <c r="C97" s="2">
        <v>604</v>
      </c>
      <c r="D97" s="13" t="s">
        <v>77</v>
      </c>
      <c r="E97" s="13" t="s">
        <v>22</v>
      </c>
      <c r="F97" s="2">
        <v>14</v>
      </c>
      <c r="G97" s="2">
        <v>2</v>
      </c>
      <c r="H97" s="13" t="s">
        <v>19</v>
      </c>
      <c r="I97" s="13" t="s">
        <v>80</v>
      </c>
      <c r="J97" s="2"/>
      <c r="K97" s="14">
        <f t="shared" si="19"/>
        <v>400000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</row>
    <row r="98" spans="1:16" s="6" customFormat="1" ht="130.5" customHeight="1" x14ac:dyDescent="0.25">
      <c r="A98" s="2"/>
      <c r="B98" s="12" t="s">
        <v>81</v>
      </c>
      <c r="C98" s="2">
        <v>604</v>
      </c>
      <c r="D98" s="13" t="s">
        <v>77</v>
      </c>
      <c r="E98" s="13" t="s">
        <v>22</v>
      </c>
      <c r="F98" s="2">
        <v>14</v>
      </c>
      <c r="G98" s="2">
        <v>2</v>
      </c>
      <c r="H98" s="13" t="s">
        <v>19</v>
      </c>
      <c r="I98" s="13" t="s">
        <v>82</v>
      </c>
      <c r="J98" s="2"/>
      <c r="K98" s="14">
        <f t="shared" si="19"/>
        <v>400000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6" s="6" customFormat="1" ht="30" customHeight="1" x14ac:dyDescent="0.25">
      <c r="A99" s="2"/>
      <c r="B99" s="12" t="s">
        <v>83</v>
      </c>
      <c r="C99" s="2">
        <v>604</v>
      </c>
      <c r="D99" s="13" t="s">
        <v>77</v>
      </c>
      <c r="E99" s="13" t="s">
        <v>22</v>
      </c>
      <c r="F99" s="2">
        <v>14</v>
      </c>
      <c r="G99" s="2">
        <v>2</v>
      </c>
      <c r="H99" s="13" t="s">
        <v>19</v>
      </c>
      <c r="I99" s="13" t="s">
        <v>82</v>
      </c>
      <c r="J99" s="2">
        <v>200</v>
      </c>
      <c r="K99" s="14">
        <f t="shared" si="19"/>
        <v>400000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</row>
    <row r="100" spans="1:16" s="6" customFormat="1" ht="30" customHeight="1" x14ac:dyDescent="0.25">
      <c r="A100" s="2"/>
      <c r="B100" s="12" t="s">
        <v>33</v>
      </c>
      <c r="C100" s="2">
        <v>604</v>
      </c>
      <c r="D100" s="13" t="s">
        <v>77</v>
      </c>
      <c r="E100" s="13" t="s">
        <v>22</v>
      </c>
      <c r="F100" s="2">
        <v>14</v>
      </c>
      <c r="G100" s="2">
        <v>2</v>
      </c>
      <c r="H100" s="13" t="s">
        <v>19</v>
      </c>
      <c r="I100" s="13" t="s">
        <v>82</v>
      </c>
      <c r="J100" s="2">
        <v>240</v>
      </c>
      <c r="K100" s="14">
        <v>400000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</row>
    <row r="101" spans="1:16" s="6" customFormat="1" ht="30" customHeight="1" x14ac:dyDescent="0.25">
      <c r="A101" s="2"/>
      <c r="B101" s="12" t="s">
        <v>84</v>
      </c>
      <c r="C101" s="2">
        <v>604</v>
      </c>
      <c r="D101" s="13" t="s">
        <v>77</v>
      </c>
      <c r="E101" s="13" t="s">
        <v>57</v>
      </c>
      <c r="F101" s="2"/>
      <c r="G101" s="2"/>
      <c r="H101" s="13"/>
      <c r="I101" s="13"/>
      <c r="J101" s="2"/>
      <c r="K101" s="14">
        <f>K102</f>
        <v>320138.54000000004</v>
      </c>
      <c r="L101" s="14">
        <v>0</v>
      </c>
      <c r="M101" s="14">
        <f>M102</f>
        <v>107000</v>
      </c>
      <c r="N101" s="15">
        <v>0</v>
      </c>
      <c r="O101" s="16">
        <f>O102</f>
        <v>107000</v>
      </c>
      <c r="P101" s="17">
        <v>0</v>
      </c>
    </row>
    <row r="102" spans="1:16" s="6" customFormat="1" ht="144.75" customHeight="1" x14ac:dyDescent="0.25">
      <c r="A102" s="2"/>
      <c r="B102" s="18" t="s">
        <v>23</v>
      </c>
      <c r="C102" s="2">
        <v>604</v>
      </c>
      <c r="D102" s="13" t="s">
        <v>77</v>
      </c>
      <c r="E102" s="13" t="s">
        <v>57</v>
      </c>
      <c r="F102" s="2">
        <v>14</v>
      </c>
      <c r="G102" s="2">
        <v>0</v>
      </c>
      <c r="H102" s="13" t="s">
        <v>20</v>
      </c>
      <c r="I102" s="13" t="s">
        <v>24</v>
      </c>
      <c r="J102" s="2"/>
      <c r="K102" s="14">
        <f>K103</f>
        <v>320138.54000000004</v>
      </c>
      <c r="L102" s="14">
        <v>0</v>
      </c>
      <c r="M102" s="14">
        <f>M103</f>
        <v>107000</v>
      </c>
      <c r="N102" s="15">
        <v>0</v>
      </c>
      <c r="O102" s="16">
        <f>O103</f>
        <v>107000</v>
      </c>
      <c r="P102" s="17">
        <v>0</v>
      </c>
    </row>
    <row r="103" spans="1:16" s="6" customFormat="1" ht="117.75" customHeight="1" x14ac:dyDescent="0.25">
      <c r="A103" s="2"/>
      <c r="B103" s="18" t="s">
        <v>63</v>
      </c>
      <c r="C103" s="2">
        <v>604</v>
      </c>
      <c r="D103" s="13" t="s">
        <v>77</v>
      </c>
      <c r="E103" s="13" t="s">
        <v>57</v>
      </c>
      <c r="F103" s="2">
        <v>14</v>
      </c>
      <c r="G103" s="2">
        <v>2</v>
      </c>
      <c r="H103" s="13" t="s">
        <v>20</v>
      </c>
      <c r="I103" s="13" t="s">
        <v>24</v>
      </c>
      <c r="J103" s="2"/>
      <c r="K103" s="14">
        <f>K104</f>
        <v>320138.54000000004</v>
      </c>
      <c r="L103" s="14">
        <v>0</v>
      </c>
      <c r="M103" s="14">
        <f>M104</f>
        <v>107000</v>
      </c>
      <c r="N103" s="15">
        <v>0</v>
      </c>
      <c r="O103" s="16">
        <f>O104</f>
        <v>107000</v>
      </c>
      <c r="P103" s="17">
        <v>0</v>
      </c>
    </row>
    <row r="104" spans="1:16" s="6" customFormat="1" ht="45" customHeight="1" x14ac:dyDescent="0.25">
      <c r="A104" s="2"/>
      <c r="B104" s="12" t="s">
        <v>79</v>
      </c>
      <c r="C104" s="2">
        <v>604</v>
      </c>
      <c r="D104" s="13" t="s">
        <v>77</v>
      </c>
      <c r="E104" s="13" t="s">
        <v>57</v>
      </c>
      <c r="F104" s="2">
        <v>14</v>
      </c>
      <c r="G104" s="2">
        <v>2</v>
      </c>
      <c r="H104" s="13" t="s">
        <v>19</v>
      </c>
      <c r="I104" s="13" t="s">
        <v>24</v>
      </c>
      <c r="J104" s="2"/>
      <c r="K104" s="14">
        <f>K105+K113+K108+K110</f>
        <v>320138.54000000004</v>
      </c>
      <c r="L104" s="14">
        <v>0</v>
      </c>
      <c r="M104" s="14">
        <f>M105+M113</f>
        <v>107000</v>
      </c>
      <c r="N104" s="15">
        <v>0</v>
      </c>
      <c r="O104" s="16">
        <f>O105+O113</f>
        <v>107000</v>
      </c>
      <c r="P104" s="17">
        <v>0</v>
      </c>
    </row>
    <row r="105" spans="1:16" s="6" customFormat="1" ht="47.25" customHeight="1" x14ac:dyDescent="0.25">
      <c r="A105" s="2"/>
      <c r="B105" s="12" t="s">
        <v>85</v>
      </c>
      <c r="C105" s="2">
        <v>604</v>
      </c>
      <c r="D105" s="13" t="s">
        <v>77</v>
      </c>
      <c r="E105" s="13" t="s">
        <v>57</v>
      </c>
      <c r="F105" s="2">
        <v>14</v>
      </c>
      <c r="G105" s="2">
        <v>2</v>
      </c>
      <c r="H105" s="13" t="s">
        <v>19</v>
      </c>
      <c r="I105" s="13">
        <v>20010</v>
      </c>
      <c r="J105" s="2"/>
      <c r="K105" s="14">
        <f>K106</f>
        <v>38503.870000000003</v>
      </c>
      <c r="L105" s="14">
        <v>0</v>
      </c>
      <c r="M105" s="14">
        <f>M106</f>
        <v>100000</v>
      </c>
      <c r="N105" s="15">
        <v>0</v>
      </c>
      <c r="O105" s="16">
        <f>O106</f>
        <v>100000</v>
      </c>
      <c r="P105" s="17">
        <v>0</v>
      </c>
    </row>
    <row r="106" spans="1:16" s="6" customFormat="1" ht="48" customHeight="1" x14ac:dyDescent="0.25">
      <c r="A106" s="2"/>
      <c r="B106" s="12" t="s">
        <v>32</v>
      </c>
      <c r="C106" s="2">
        <v>604</v>
      </c>
      <c r="D106" s="13" t="s">
        <v>77</v>
      </c>
      <c r="E106" s="13" t="s">
        <v>57</v>
      </c>
      <c r="F106" s="2">
        <v>14</v>
      </c>
      <c r="G106" s="2">
        <v>2</v>
      </c>
      <c r="H106" s="13" t="s">
        <v>19</v>
      </c>
      <c r="I106" s="13">
        <v>20010</v>
      </c>
      <c r="J106" s="2">
        <v>200</v>
      </c>
      <c r="K106" s="14">
        <f>K107</f>
        <v>38503.870000000003</v>
      </c>
      <c r="L106" s="14">
        <v>0</v>
      </c>
      <c r="M106" s="14">
        <f>M107</f>
        <v>100000</v>
      </c>
      <c r="N106" s="15">
        <v>0</v>
      </c>
      <c r="O106" s="16">
        <f>O107</f>
        <v>100000</v>
      </c>
      <c r="P106" s="17">
        <v>0</v>
      </c>
    </row>
    <row r="107" spans="1:16" s="6" customFormat="1" ht="48" customHeight="1" x14ac:dyDescent="0.25">
      <c r="A107" s="2"/>
      <c r="B107" s="12" t="s">
        <v>33</v>
      </c>
      <c r="C107" s="2">
        <v>604</v>
      </c>
      <c r="D107" s="13" t="s">
        <v>77</v>
      </c>
      <c r="E107" s="13" t="s">
        <v>57</v>
      </c>
      <c r="F107" s="2">
        <v>14</v>
      </c>
      <c r="G107" s="2">
        <v>2</v>
      </c>
      <c r="H107" s="13" t="s">
        <v>19</v>
      </c>
      <c r="I107" s="13">
        <v>20010</v>
      </c>
      <c r="J107" s="2">
        <v>240</v>
      </c>
      <c r="K107" s="14">
        <v>38503.870000000003</v>
      </c>
      <c r="L107" s="14">
        <v>0</v>
      </c>
      <c r="M107" s="14">
        <v>100000</v>
      </c>
      <c r="N107" s="15">
        <v>0</v>
      </c>
      <c r="O107" s="16">
        <v>100000</v>
      </c>
      <c r="P107" s="17">
        <v>0</v>
      </c>
    </row>
    <row r="108" spans="1:16" s="6" customFormat="1" ht="48" customHeight="1" x14ac:dyDescent="0.25">
      <c r="A108" s="2"/>
      <c r="B108" s="21" t="s">
        <v>83</v>
      </c>
      <c r="C108" s="22" t="s">
        <v>47</v>
      </c>
      <c r="D108" s="22" t="s">
        <v>77</v>
      </c>
      <c r="E108" s="22" t="s">
        <v>57</v>
      </c>
      <c r="F108" s="22" t="s">
        <v>86</v>
      </c>
      <c r="G108" s="22" t="s">
        <v>87</v>
      </c>
      <c r="H108" s="22" t="s">
        <v>19</v>
      </c>
      <c r="I108" s="22" t="s">
        <v>66</v>
      </c>
      <c r="J108" s="22" t="s">
        <v>88</v>
      </c>
      <c r="K108" s="26">
        <f>K109</f>
        <v>58683.67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</row>
    <row r="109" spans="1:16" s="6" customFormat="1" ht="56.25" customHeight="1" x14ac:dyDescent="0.25">
      <c r="A109" s="2"/>
      <c r="B109" s="21" t="s">
        <v>33</v>
      </c>
      <c r="C109" s="22" t="s">
        <v>47</v>
      </c>
      <c r="D109" s="22" t="s">
        <v>77</v>
      </c>
      <c r="E109" s="22" t="s">
        <v>57</v>
      </c>
      <c r="F109" s="22" t="s">
        <v>86</v>
      </c>
      <c r="G109" s="22" t="s">
        <v>87</v>
      </c>
      <c r="H109" s="22" t="s">
        <v>19</v>
      </c>
      <c r="I109" s="22" t="s">
        <v>66</v>
      </c>
      <c r="J109" s="22" t="s">
        <v>89</v>
      </c>
      <c r="K109" s="26">
        <v>58683.67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</row>
    <row r="110" spans="1:16" s="6" customFormat="1" ht="147" customHeight="1" x14ac:dyDescent="0.25">
      <c r="A110" s="2"/>
      <c r="B110" s="21" t="s">
        <v>90</v>
      </c>
      <c r="C110" s="22" t="s">
        <v>47</v>
      </c>
      <c r="D110" s="22" t="s">
        <v>77</v>
      </c>
      <c r="E110" s="22" t="s">
        <v>57</v>
      </c>
      <c r="F110" s="22" t="s">
        <v>86</v>
      </c>
      <c r="G110" s="22" t="s">
        <v>87</v>
      </c>
      <c r="H110" s="22" t="s">
        <v>19</v>
      </c>
      <c r="I110" s="22" t="s">
        <v>91</v>
      </c>
      <c r="J110" s="22"/>
      <c r="K110" s="26">
        <f>K111</f>
        <v>221000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s="6" customFormat="1" ht="56.25" customHeight="1" x14ac:dyDescent="0.25">
      <c r="A111" s="2"/>
      <c r="B111" s="21" t="s">
        <v>83</v>
      </c>
      <c r="C111" s="22" t="s">
        <v>47</v>
      </c>
      <c r="D111" s="22" t="s">
        <v>77</v>
      </c>
      <c r="E111" s="22" t="s">
        <v>57</v>
      </c>
      <c r="F111" s="22" t="s">
        <v>86</v>
      </c>
      <c r="G111" s="22" t="s">
        <v>87</v>
      </c>
      <c r="H111" s="22" t="s">
        <v>19</v>
      </c>
      <c r="I111" s="22" t="s">
        <v>91</v>
      </c>
      <c r="J111" s="22" t="s">
        <v>88</v>
      </c>
      <c r="K111" s="26">
        <f>K112</f>
        <v>221000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</row>
    <row r="112" spans="1:16" s="6" customFormat="1" ht="56.25" customHeight="1" x14ac:dyDescent="0.25">
      <c r="A112" s="2"/>
      <c r="B112" s="21" t="s">
        <v>33</v>
      </c>
      <c r="C112" s="22" t="s">
        <v>47</v>
      </c>
      <c r="D112" s="22" t="s">
        <v>77</v>
      </c>
      <c r="E112" s="22" t="s">
        <v>57</v>
      </c>
      <c r="F112" s="22" t="s">
        <v>86</v>
      </c>
      <c r="G112" s="22" t="s">
        <v>87</v>
      </c>
      <c r="H112" s="22" t="s">
        <v>19</v>
      </c>
      <c r="I112" s="22" t="s">
        <v>91</v>
      </c>
      <c r="J112" s="22" t="s">
        <v>89</v>
      </c>
      <c r="K112" s="26">
        <v>221000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</row>
    <row r="113" spans="1:16" s="6" customFormat="1" ht="48" customHeight="1" x14ac:dyDescent="0.25">
      <c r="A113" s="2"/>
      <c r="B113" s="12" t="s">
        <v>92</v>
      </c>
      <c r="C113" s="2">
        <v>604</v>
      </c>
      <c r="D113" s="13" t="s">
        <v>77</v>
      </c>
      <c r="E113" s="13" t="s">
        <v>57</v>
      </c>
      <c r="F113" s="2">
        <v>14</v>
      </c>
      <c r="G113" s="2">
        <v>2</v>
      </c>
      <c r="H113" s="13" t="s">
        <v>19</v>
      </c>
      <c r="I113" s="13" t="s">
        <v>66</v>
      </c>
      <c r="J113" s="2"/>
      <c r="K113" s="14">
        <f>K114</f>
        <v>1951</v>
      </c>
      <c r="L113" s="14">
        <v>0</v>
      </c>
      <c r="M113" s="14">
        <f>M114</f>
        <v>7000</v>
      </c>
      <c r="N113" s="15">
        <v>0</v>
      </c>
      <c r="O113" s="16">
        <f>O114</f>
        <v>7000</v>
      </c>
      <c r="P113" s="17">
        <v>0</v>
      </c>
    </row>
    <row r="114" spans="1:16" s="6" customFormat="1" ht="30" customHeight="1" x14ac:dyDescent="0.25">
      <c r="A114" s="2"/>
      <c r="B114" s="12" t="s">
        <v>34</v>
      </c>
      <c r="C114" s="2">
        <v>604</v>
      </c>
      <c r="D114" s="13" t="s">
        <v>77</v>
      </c>
      <c r="E114" s="13" t="s">
        <v>57</v>
      </c>
      <c r="F114" s="2">
        <v>14</v>
      </c>
      <c r="G114" s="2">
        <v>2</v>
      </c>
      <c r="H114" s="13" t="s">
        <v>19</v>
      </c>
      <c r="I114" s="13">
        <v>29990</v>
      </c>
      <c r="J114" s="2">
        <v>800</v>
      </c>
      <c r="K114" s="14">
        <f>K115</f>
        <v>1951</v>
      </c>
      <c r="L114" s="14">
        <v>0</v>
      </c>
      <c r="M114" s="14">
        <f>M115</f>
        <v>7000</v>
      </c>
      <c r="N114" s="15">
        <v>0</v>
      </c>
      <c r="O114" s="16">
        <f>O115</f>
        <v>7000</v>
      </c>
      <c r="P114" s="17">
        <v>0</v>
      </c>
    </row>
    <row r="115" spans="1:16" s="6" customFormat="1" ht="30" customHeight="1" x14ac:dyDescent="0.25">
      <c r="A115" s="2"/>
      <c r="B115" s="12" t="s">
        <v>35</v>
      </c>
      <c r="C115" s="2">
        <v>604</v>
      </c>
      <c r="D115" s="13" t="s">
        <v>77</v>
      </c>
      <c r="E115" s="13" t="s">
        <v>57</v>
      </c>
      <c r="F115" s="2">
        <v>14</v>
      </c>
      <c r="G115" s="2">
        <v>2</v>
      </c>
      <c r="H115" s="13" t="s">
        <v>19</v>
      </c>
      <c r="I115" s="13">
        <v>29990</v>
      </c>
      <c r="J115" s="2">
        <v>850</v>
      </c>
      <c r="K115" s="14">
        <v>1951</v>
      </c>
      <c r="L115" s="14">
        <v>0</v>
      </c>
      <c r="M115" s="14">
        <v>7000</v>
      </c>
      <c r="N115" s="15">
        <v>0</v>
      </c>
      <c r="O115" s="16">
        <v>7000</v>
      </c>
      <c r="P115" s="17">
        <v>0</v>
      </c>
    </row>
    <row r="116" spans="1:16" s="6" customFormat="1" ht="30" customHeight="1" x14ac:dyDescent="0.25">
      <c r="A116" s="2"/>
      <c r="B116" s="12" t="s">
        <v>93</v>
      </c>
      <c r="C116" s="2">
        <v>604</v>
      </c>
      <c r="D116" s="13" t="s">
        <v>94</v>
      </c>
      <c r="E116" s="13" t="s">
        <v>20</v>
      </c>
      <c r="F116" s="2"/>
      <c r="G116" s="2"/>
      <c r="H116" s="13"/>
      <c r="I116" s="13"/>
      <c r="J116" s="2"/>
      <c r="K116" s="14">
        <f t="shared" ref="K116:K122" si="20">K117</f>
        <v>193784.95999999999</v>
      </c>
      <c r="L116" s="14">
        <v>0</v>
      </c>
      <c r="M116" s="14">
        <v>0</v>
      </c>
      <c r="N116" s="15">
        <v>0</v>
      </c>
      <c r="O116" s="17">
        <v>0</v>
      </c>
      <c r="P116" s="17">
        <v>0</v>
      </c>
    </row>
    <row r="117" spans="1:16" s="6" customFormat="1" ht="30" customHeight="1" x14ac:dyDescent="0.25">
      <c r="A117" s="2"/>
      <c r="B117" s="12" t="s">
        <v>95</v>
      </c>
      <c r="C117" s="2">
        <v>604</v>
      </c>
      <c r="D117" s="13" t="s">
        <v>94</v>
      </c>
      <c r="E117" s="13" t="s">
        <v>94</v>
      </c>
      <c r="F117" s="2"/>
      <c r="G117" s="2"/>
      <c r="H117" s="13"/>
      <c r="I117" s="13"/>
      <c r="J117" s="2"/>
      <c r="K117" s="14">
        <f t="shared" si="20"/>
        <v>193784.95999999999</v>
      </c>
      <c r="L117" s="14">
        <v>0</v>
      </c>
      <c r="M117" s="14">
        <v>0</v>
      </c>
      <c r="N117" s="15">
        <v>0</v>
      </c>
      <c r="O117" s="17">
        <v>0</v>
      </c>
      <c r="P117" s="17">
        <v>0</v>
      </c>
    </row>
    <row r="118" spans="1:16" s="6" customFormat="1" ht="147" customHeight="1" x14ac:dyDescent="0.25">
      <c r="A118" s="2"/>
      <c r="B118" s="18" t="s">
        <v>23</v>
      </c>
      <c r="C118" s="2">
        <v>604</v>
      </c>
      <c r="D118" s="13" t="s">
        <v>94</v>
      </c>
      <c r="E118" s="13" t="s">
        <v>94</v>
      </c>
      <c r="F118" s="2">
        <v>14</v>
      </c>
      <c r="G118" s="2">
        <v>0</v>
      </c>
      <c r="H118" s="13" t="s">
        <v>20</v>
      </c>
      <c r="I118" s="13" t="s">
        <v>24</v>
      </c>
      <c r="J118" s="2"/>
      <c r="K118" s="14">
        <f t="shared" si="20"/>
        <v>193784.95999999999</v>
      </c>
      <c r="L118" s="14">
        <v>0</v>
      </c>
      <c r="M118" s="14">
        <v>0</v>
      </c>
      <c r="N118" s="15">
        <v>0</v>
      </c>
      <c r="O118" s="17">
        <v>0</v>
      </c>
      <c r="P118" s="17">
        <v>0</v>
      </c>
    </row>
    <row r="119" spans="1:16" s="6" customFormat="1" ht="87" customHeight="1" x14ac:dyDescent="0.25">
      <c r="A119" s="2"/>
      <c r="B119" s="18" t="s">
        <v>96</v>
      </c>
      <c r="C119" s="2">
        <v>604</v>
      </c>
      <c r="D119" s="13" t="s">
        <v>94</v>
      </c>
      <c r="E119" s="13" t="s">
        <v>94</v>
      </c>
      <c r="F119" s="2">
        <v>14</v>
      </c>
      <c r="G119" s="2">
        <v>4</v>
      </c>
      <c r="H119" s="13" t="s">
        <v>20</v>
      </c>
      <c r="I119" s="13" t="s">
        <v>24</v>
      </c>
      <c r="J119" s="2"/>
      <c r="K119" s="14">
        <f t="shared" si="20"/>
        <v>193784.95999999999</v>
      </c>
      <c r="L119" s="14">
        <v>0</v>
      </c>
      <c r="M119" s="14">
        <v>0</v>
      </c>
      <c r="N119" s="15">
        <v>0</v>
      </c>
      <c r="O119" s="17">
        <v>0</v>
      </c>
      <c r="P119" s="17">
        <v>0</v>
      </c>
    </row>
    <row r="120" spans="1:16" s="6" customFormat="1" ht="51.75" customHeight="1" x14ac:dyDescent="0.25">
      <c r="A120" s="2"/>
      <c r="B120" s="12" t="s">
        <v>97</v>
      </c>
      <c r="C120" s="2">
        <v>604</v>
      </c>
      <c r="D120" s="13" t="s">
        <v>94</v>
      </c>
      <c r="E120" s="13" t="s">
        <v>94</v>
      </c>
      <c r="F120" s="2">
        <v>14</v>
      </c>
      <c r="G120" s="2">
        <v>4</v>
      </c>
      <c r="H120" s="13" t="s">
        <v>22</v>
      </c>
      <c r="I120" s="13" t="s">
        <v>24</v>
      </c>
      <c r="J120" s="2"/>
      <c r="K120" s="14">
        <f t="shared" si="20"/>
        <v>193784.95999999999</v>
      </c>
      <c r="L120" s="14">
        <v>0</v>
      </c>
      <c r="M120" s="14">
        <v>0</v>
      </c>
      <c r="N120" s="15">
        <v>0</v>
      </c>
      <c r="O120" s="17">
        <v>0</v>
      </c>
      <c r="P120" s="17">
        <v>0</v>
      </c>
    </row>
    <row r="121" spans="1:16" s="6" customFormat="1" ht="93.75" customHeight="1" x14ac:dyDescent="0.25">
      <c r="A121" s="2"/>
      <c r="B121" s="12" t="s">
        <v>98</v>
      </c>
      <c r="C121" s="2">
        <v>604</v>
      </c>
      <c r="D121" s="13" t="s">
        <v>94</v>
      </c>
      <c r="E121" s="13" t="s">
        <v>94</v>
      </c>
      <c r="F121" s="2">
        <v>14</v>
      </c>
      <c r="G121" s="2">
        <v>4</v>
      </c>
      <c r="H121" s="13" t="s">
        <v>22</v>
      </c>
      <c r="I121" s="13">
        <v>82020</v>
      </c>
      <c r="J121" s="2"/>
      <c r="K121" s="14">
        <f t="shared" si="20"/>
        <v>193784.95999999999</v>
      </c>
      <c r="L121" s="14">
        <v>0</v>
      </c>
      <c r="M121" s="14">
        <v>0</v>
      </c>
      <c r="N121" s="15">
        <v>0</v>
      </c>
      <c r="O121" s="17">
        <v>0</v>
      </c>
      <c r="P121" s="17">
        <v>0</v>
      </c>
    </row>
    <row r="122" spans="1:16" s="6" customFormat="1" ht="30" customHeight="1" x14ac:dyDescent="0.25">
      <c r="A122" s="2"/>
      <c r="B122" s="12" t="s">
        <v>99</v>
      </c>
      <c r="C122" s="2">
        <v>604</v>
      </c>
      <c r="D122" s="13" t="s">
        <v>94</v>
      </c>
      <c r="E122" s="13" t="s">
        <v>94</v>
      </c>
      <c r="F122" s="2">
        <v>14</v>
      </c>
      <c r="G122" s="2">
        <v>4</v>
      </c>
      <c r="H122" s="13" t="s">
        <v>22</v>
      </c>
      <c r="I122" s="13">
        <v>82020</v>
      </c>
      <c r="J122" s="2">
        <v>500</v>
      </c>
      <c r="K122" s="14">
        <f t="shared" si="20"/>
        <v>193784.95999999999</v>
      </c>
      <c r="L122" s="14">
        <v>0</v>
      </c>
      <c r="M122" s="14">
        <v>0</v>
      </c>
      <c r="N122" s="15">
        <v>0</v>
      </c>
      <c r="O122" s="17">
        <v>0</v>
      </c>
      <c r="P122" s="17">
        <v>0</v>
      </c>
    </row>
    <row r="123" spans="1:16" s="6" customFormat="1" ht="30" customHeight="1" x14ac:dyDescent="0.25">
      <c r="A123" s="2"/>
      <c r="B123" s="12" t="s">
        <v>100</v>
      </c>
      <c r="C123" s="2">
        <v>604</v>
      </c>
      <c r="D123" s="13" t="s">
        <v>94</v>
      </c>
      <c r="E123" s="13" t="s">
        <v>94</v>
      </c>
      <c r="F123" s="2">
        <v>14</v>
      </c>
      <c r="G123" s="2">
        <v>4</v>
      </c>
      <c r="H123" s="13" t="s">
        <v>22</v>
      </c>
      <c r="I123" s="13">
        <v>82020</v>
      </c>
      <c r="J123" s="2">
        <v>540</v>
      </c>
      <c r="K123" s="14">
        <v>193784.95999999999</v>
      </c>
      <c r="L123" s="14">
        <v>0</v>
      </c>
      <c r="M123" s="14">
        <v>0</v>
      </c>
      <c r="N123" s="15">
        <v>0</v>
      </c>
      <c r="O123" s="17">
        <v>0</v>
      </c>
      <c r="P123" s="17">
        <v>0</v>
      </c>
    </row>
    <row r="124" spans="1:16" s="6" customFormat="1" ht="30" customHeight="1" x14ac:dyDescent="0.25">
      <c r="A124" s="2"/>
      <c r="B124" s="12" t="s">
        <v>101</v>
      </c>
      <c r="C124" s="2">
        <v>604</v>
      </c>
      <c r="D124" s="13" t="s">
        <v>102</v>
      </c>
      <c r="E124" s="13" t="s">
        <v>20</v>
      </c>
      <c r="F124" s="2"/>
      <c r="G124" s="2"/>
      <c r="H124" s="13"/>
      <c r="I124" s="13"/>
      <c r="J124" s="2"/>
      <c r="K124" s="14">
        <f>K125+K138</f>
        <v>2926017.74</v>
      </c>
      <c r="L124" s="14">
        <v>0</v>
      </c>
      <c r="M124" s="14">
        <f>M125</f>
        <v>971189.26</v>
      </c>
      <c r="N124" s="15">
        <v>0</v>
      </c>
      <c r="O124" s="16">
        <f>O125</f>
        <v>916852.09</v>
      </c>
      <c r="P124" s="17">
        <v>0</v>
      </c>
    </row>
    <row r="125" spans="1:16" s="6" customFormat="1" ht="30" customHeight="1" x14ac:dyDescent="0.25">
      <c r="A125" s="2"/>
      <c r="B125" s="12" t="s">
        <v>103</v>
      </c>
      <c r="C125" s="2">
        <v>604</v>
      </c>
      <c r="D125" s="13" t="s">
        <v>102</v>
      </c>
      <c r="E125" s="13" t="s">
        <v>19</v>
      </c>
      <c r="F125" s="2"/>
      <c r="G125" s="2"/>
      <c r="H125" s="13"/>
      <c r="I125" s="13"/>
      <c r="J125" s="2"/>
      <c r="K125" s="14">
        <f>K126</f>
        <v>2886233.8200000003</v>
      </c>
      <c r="L125" s="14">
        <v>0</v>
      </c>
      <c r="M125" s="14">
        <f>M126</f>
        <v>971189.26</v>
      </c>
      <c r="N125" s="15">
        <v>0</v>
      </c>
      <c r="O125" s="16">
        <f>O126</f>
        <v>916852.09</v>
      </c>
      <c r="P125" s="17">
        <v>0</v>
      </c>
    </row>
    <row r="126" spans="1:16" s="6" customFormat="1" ht="143.25" customHeight="1" x14ac:dyDescent="0.25">
      <c r="A126" s="2"/>
      <c r="B126" s="18" t="s">
        <v>23</v>
      </c>
      <c r="C126" s="2">
        <v>604</v>
      </c>
      <c r="D126" s="13" t="s">
        <v>102</v>
      </c>
      <c r="E126" s="13" t="s">
        <v>19</v>
      </c>
      <c r="F126" s="2">
        <v>14</v>
      </c>
      <c r="G126" s="2">
        <v>0</v>
      </c>
      <c r="H126" s="13" t="s">
        <v>20</v>
      </c>
      <c r="I126" s="13" t="s">
        <v>24</v>
      </c>
      <c r="J126" s="2"/>
      <c r="K126" s="14">
        <f>K127</f>
        <v>2886233.8200000003</v>
      </c>
      <c r="L126" s="14">
        <v>0</v>
      </c>
      <c r="M126" s="14">
        <f>M127</f>
        <v>971189.26</v>
      </c>
      <c r="N126" s="15">
        <v>0</v>
      </c>
      <c r="O126" s="16">
        <f>O127</f>
        <v>916852.09</v>
      </c>
      <c r="P126" s="17">
        <v>0</v>
      </c>
    </row>
    <row r="127" spans="1:16" s="6" customFormat="1" ht="93" customHeight="1" x14ac:dyDescent="0.25">
      <c r="A127" s="2"/>
      <c r="B127" s="18" t="s">
        <v>96</v>
      </c>
      <c r="C127" s="2">
        <v>604</v>
      </c>
      <c r="D127" s="13" t="s">
        <v>102</v>
      </c>
      <c r="E127" s="13" t="s">
        <v>19</v>
      </c>
      <c r="F127" s="2">
        <v>14</v>
      </c>
      <c r="G127" s="2">
        <v>4</v>
      </c>
      <c r="H127" s="13" t="s">
        <v>20</v>
      </c>
      <c r="I127" s="13" t="s">
        <v>24</v>
      </c>
      <c r="J127" s="2"/>
      <c r="K127" s="14">
        <f>K128</f>
        <v>2886233.8200000003</v>
      </c>
      <c r="L127" s="14">
        <v>0</v>
      </c>
      <c r="M127" s="14">
        <f>M128</f>
        <v>971189.26</v>
      </c>
      <c r="N127" s="15">
        <v>0</v>
      </c>
      <c r="O127" s="16">
        <f>O128</f>
        <v>916852.09</v>
      </c>
      <c r="P127" s="17">
        <v>0</v>
      </c>
    </row>
    <row r="128" spans="1:16" s="6" customFormat="1" ht="29.25" customHeight="1" x14ac:dyDescent="0.25">
      <c r="A128" s="2"/>
      <c r="B128" s="12" t="s">
        <v>104</v>
      </c>
      <c r="C128" s="2">
        <v>604</v>
      </c>
      <c r="D128" s="13" t="s">
        <v>102</v>
      </c>
      <c r="E128" s="13" t="s">
        <v>19</v>
      </c>
      <c r="F128" s="2">
        <v>14</v>
      </c>
      <c r="G128" s="2">
        <v>4</v>
      </c>
      <c r="H128" s="13" t="s">
        <v>19</v>
      </c>
      <c r="I128" s="13" t="s">
        <v>24</v>
      </c>
      <c r="J128" s="2"/>
      <c r="K128" s="14">
        <f>K129+K132+K135</f>
        <v>2886233.8200000003</v>
      </c>
      <c r="L128" s="14">
        <v>0</v>
      </c>
      <c r="M128" s="14">
        <f>M129+M135</f>
        <v>971189.26</v>
      </c>
      <c r="N128" s="15">
        <v>0</v>
      </c>
      <c r="O128" s="16">
        <f>O129+O135</f>
        <v>916852.09</v>
      </c>
      <c r="P128" s="17">
        <v>0</v>
      </c>
    </row>
    <row r="129" spans="1:16" s="6" customFormat="1" ht="74.25" customHeight="1" x14ac:dyDescent="0.25">
      <c r="A129" s="2"/>
      <c r="B129" s="12" t="s">
        <v>105</v>
      </c>
      <c r="C129" s="2">
        <v>604</v>
      </c>
      <c r="D129" s="13" t="s">
        <v>102</v>
      </c>
      <c r="E129" s="13" t="s">
        <v>19</v>
      </c>
      <c r="F129" s="2">
        <v>14</v>
      </c>
      <c r="G129" s="2">
        <v>4</v>
      </c>
      <c r="H129" s="13" t="s">
        <v>19</v>
      </c>
      <c r="I129" s="13" t="s">
        <v>106</v>
      </c>
      <c r="J129" s="2"/>
      <c r="K129" s="14">
        <f>K130</f>
        <v>132363.70000000001</v>
      </c>
      <c r="L129" s="14">
        <v>0</v>
      </c>
      <c r="M129" s="14">
        <f>M130</f>
        <v>971189.26</v>
      </c>
      <c r="N129" s="15">
        <v>0</v>
      </c>
      <c r="O129" s="16">
        <f>O130</f>
        <v>916852.09</v>
      </c>
      <c r="P129" s="17">
        <v>0</v>
      </c>
    </row>
    <row r="130" spans="1:16" s="6" customFormat="1" ht="51" customHeight="1" x14ac:dyDescent="0.25">
      <c r="A130" s="2"/>
      <c r="B130" s="12" t="s">
        <v>32</v>
      </c>
      <c r="C130" s="2">
        <v>604</v>
      </c>
      <c r="D130" s="13" t="s">
        <v>102</v>
      </c>
      <c r="E130" s="13" t="s">
        <v>19</v>
      </c>
      <c r="F130" s="2">
        <v>14</v>
      </c>
      <c r="G130" s="2">
        <v>4</v>
      </c>
      <c r="H130" s="13" t="s">
        <v>19</v>
      </c>
      <c r="I130" s="13" t="s">
        <v>106</v>
      </c>
      <c r="J130" s="2">
        <v>200</v>
      </c>
      <c r="K130" s="14">
        <f>K131</f>
        <v>132363.70000000001</v>
      </c>
      <c r="L130" s="14">
        <v>0</v>
      </c>
      <c r="M130" s="14">
        <f>M131</f>
        <v>971189.26</v>
      </c>
      <c r="N130" s="15">
        <v>0</v>
      </c>
      <c r="O130" s="16">
        <f>O131</f>
        <v>916852.09</v>
      </c>
      <c r="P130" s="17">
        <v>0</v>
      </c>
    </row>
    <row r="131" spans="1:16" s="6" customFormat="1" ht="53.25" customHeight="1" x14ac:dyDescent="0.25">
      <c r="A131" s="2"/>
      <c r="B131" s="12" t="s">
        <v>33</v>
      </c>
      <c r="C131" s="2">
        <v>604</v>
      </c>
      <c r="D131" s="13" t="s">
        <v>102</v>
      </c>
      <c r="E131" s="13" t="s">
        <v>19</v>
      </c>
      <c r="F131" s="2">
        <v>14</v>
      </c>
      <c r="G131" s="2">
        <v>4</v>
      </c>
      <c r="H131" s="13" t="s">
        <v>19</v>
      </c>
      <c r="I131" s="13" t="s">
        <v>106</v>
      </c>
      <c r="J131" s="2">
        <v>240</v>
      </c>
      <c r="K131" s="14">
        <v>132363.70000000001</v>
      </c>
      <c r="L131" s="14">
        <v>0</v>
      </c>
      <c r="M131" s="14">
        <f>12000+50000+3000+5000+3000+898189.26</f>
        <v>971189.26</v>
      </c>
      <c r="N131" s="15">
        <v>0</v>
      </c>
      <c r="O131" s="16">
        <f>12000+50000+5000+3000+3000+843852.09</f>
        <v>916852.09</v>
      </c>
      <c r="P131" s="17">
        <v>0</v>
      </c>
    </row>
    <row r="132" spans="1:16" s="6" customFormat="1" ht="65.25" customHeight="1" x14ac:dyDescent="0.25">
      <c r="A132" s="2"/>
      <c r="B132" s="21" t="s">
        <v>105</v>
      </c>
      <c r="C132" s="22" t="s">
        <v>47</v>
      </c>
      <c r="D132" s="22" t="s">
        <v>102</v>
      </c>
      <c r="E132" s="22" t="s">
        <v>19</v>
      </c>
      <c r="F132" s="22" t="s">
        <v>86</v>
      </c>
      <c r="G132" s="22" t="s">
        <v>107</v>
      </c>
      <c r="H132" s="22" t="s">
        <v>19</v>
      </c>
      <c r="I132" s="22" t="s">
        <v>108</v>
      </c>
      <c r="J132" s="22"/>
      <c r="K132" s="26">
        <f>K133</f>
        <v>1492232.12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</row>
    <row r="133" spans="1:16" s="6" customFormat="1" ht="53.25" customHeight="1" x14ac:dyDescent="0.25">
      <c r="A133" s="2"/>
      <c r="B133" s="21" t="s">
        <v>83</v>
      </c>
      <c r="C133" s="22" t="s">
        <v>47</v>
      </c>
      <c r="D133" s="22" t="s">
        <v>102</v>
      </c>
      <c r="E133" s="22" t="s">
        <v>19</v>
      </c>
      <c r="F133" s="22" t="s">
        <v>86</v>
      </c>
      <c r="G133" s="22" t="s">
        <v>107</v>
      </c>
      <c r="H133" s="22" t="s">
        <v>19</v>
      </c>
      <c r="I133" s="22" t="s">
        <v>108</v>
      </c>
      <c r="J133" s="22" t="s">
        <v>88</v>
      </c>
      <c r="K133" s="26">
        <f>K134</f>
        <v>1492232.12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s="6" customFormat="1" ht="53.25" customHeight="1" x14ac:dyDescent="0.25">
      <c r="A134" s="2"/>
      <c r="B134" s="21" t="s">
        <v>33</v>
      </c>
      <c r="C134" s="22" t="s">
        <v>47</v>
      </c>
      <c r="D134" s="22" t="s">
        <v>102</v>
      </c>
      <c r="E134" s="22" t="s">
        <v>19</v>
      </c>
      <c r="F134" s="22" t="s">
        <v>86</v>
      </c>
      <c r="G134" s="22" t="s">
        <v>107</v>
      </c>
      <c r="H134" s="22" t="s">
        <v>19</v>
      </c>
      <c r="I134" s="22" t="s">
        <v>108</v>
      </c>
      <c r="J134" s="22" t="s">
        <v>89</v>
      </c>
      <c r="K134" s="26">
        <v>1492232.12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</row>
    <row r="135" spans="1:16" s="6" customFormat="1" ht="120.75" customHeight="1" x14ac:dyDescent="0.25">
      <c r="A135" s="2"/>
      <c r="B135" s="12" t="s">
        <v>109</v>
      </c>
      <c r="C135" s="2">
        <v>604</v>
      </c>
      <c r="D135" s="13" t="s">
        <v>102</v>
      </c>
      <c r="E135" s="13" t="s">
        <v>19</v>
      </c>
      <c r="F135" s="2">
        <v>14</v>
      </c>
      <c r="G135" s="2">
        <v>4</v>
      </c>
      <c r="H135" s="13" t="s">
        <v>19</v>
      </c>
      <c r="I135" s="13">
        <v>82040</v>
      </c>
      <c r="J135" s="2"/>
      <c r="K135" s="14">
        <f>K136</f>
        <v>1261638</v>
      </c>
      <c r="L135" s="14">
        <v>0</v>
      </c>
      <c r="M135" s="14">
        <f>M136</f>
        <v>0</v>
      </c>
      <c r="N135" s="15">
        <v>0</v>
      </c>
      <c r="O135" s="17">
        <f>O136</f>
        <v>0</v>
      </c>
      <c r="P135" s="17">
        <v>0</v>
      </c>
    </row>
    <row r="136" spans="1:16" s="6" customFormat="1" ht="30" customHeight="1" x14ac:dyDescent="0.25">
      <c r="A136" s="2"/>
      <c r="B136" s="12" t="s">
        <v>99</v>
      </c>
      <c r="C136" s="2">
        <v>604</v>
      </c>
      <c r="D136" s="13" t="s">
        <v>102</v>
      </c>
      <c r="E136" s="13" t="s">
        <v>19</v>
      </c>
      <c r="F136" s="2">
        <v>14</v>
      </c>
      <c r="G136" s="2">
        <v>4</v>
      </c>
      <c r="H136" s="13" t="s">
        <v>19</v>
      </c>
      <c r="I136" s="13">
        <v>82040</v>
      </c>
      <c r="J136" s="2">
        <v>500</v>
      </c>
      <c r="K136" s="14">
        <f>K137</f>
        <v>1261638</v>
      </c>
      <c r="L136" s="14">
        <v>0</v>
      </c>
      <c r="M136" s="14">
        <v>0</v>
      </c>
      <c r="N136" s="15">
        <v>0</v>
      </c>
      <c r="O136" s="17">
        <v>0</v>
      </c>
      <c r="P136" s="17">
        <v>0</v>
      </c>
    </row>
    <row r="137" spans="1:16" s="6" customFormat="1" ht="30" customHeight="1" x14ac:dyDescent="0.25">
      <c r="A137" s="2"/>
      <c r="B137" s="12" t="s">
        <v>100</v>
      </c>
      <c r="C137" s="2">
        <v>604</v>
      </c>
      <c r="D137" s="13" t="s">
        <v>102</v>
      </c>
      <c r="E137" s="13" t="s">
        <v>19</v>
      </c>
      <c r="F137" s="2">
        <v>14</v>
      </c>
      <c r="G137" s="2">
        <v>4</v>
      </c>
      <c r="H137" s="13" t="s">
        <v>19</v>
      </c>
      <c r="I137" s="13" t="s">
        <v>120</v>
      </c>
      <c r="J137" s="2">
        <v>540</v>
      </c>
      <c r="K137" s="14">
        <v>1261638</v>
      </c>
      <c r="L137" s="14">
        <v>0</v>
      </c>
      <c r="M137" s="14">
        <v>0</v>
      </c>
      <c r="N137" s="15">
        <v>0</v>
      </c>
      <c r="O137" s="17">
        <v>0</v>
      </c>
      <c r="P137" s="17">
        <v>0</v>
      </c>
    </row>
    <row r="138" spans="1:16" s="6" customFormat="1" ht="30" customHeight="1" x14ac:dyDescent="0.25">
      <c r="A138" s="2"/>
      <c r="B138" s="12" t="s">
        <v>119</v>
      </c>
      <c r="C138" s="2">
        <v>604</v>
      </c>
      <c r="D138" s="13" t="s">
        <v>102</v>
      </c>
      <c r="E138" s="13" t="s">
        <v>31</v>
      </c>
      <c r="F138" s="2"/>
      <c r="G138" s="2"/>
      <c r="H138" s="13"/>
      <c r="I138" s="13"/>
      <c r="J138" s="2"/>
      <c r="K138" s="14">
        <f>K139</f>
        <v>39783.919999999998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s="6" customFormat="1" ht="148.5" customHeight="1" x14ac:dyDescent="0.25">
      <c r="A139" s="2"/>
      <c r="B139" s="12" t="s">
        <v>23</v>
      </c>
      <c r="C139" s="2">
        <v>604</v>
      </c>
      <c r="D139" s="13" t="s">
        <v>102</v>
      </c>
      <c r="E139" s="13" t="s">
        <v>31</v>
      </c>
      <c r="F139" s="2">
        <v>14</v>
      </c>
      <c r="G139" s="2"/>
      <c r="H139" s="13"/>
      <c r="I139" s="13"/>
      <c r="J139" s="2"/>
      <c r="K139" s="14">
        <f>K140</f>
        <v>39783.919999999998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s="6" customFormat="1" ht="93.75" customHeight="1" x14ac:dyDescent="0.25">
      <c r="A140" s="2"/>
      <c r="B140" s="12" t="s">
        <v>96</v>
      </c>
      <c r="C140" s="2">
        <v>604</v>
      </c>
      <c r="D140" s="13" t="s">
        <v>102</v>
      </c>
      <c r="E140" s="13" t="s">
        <v>31</v>
      </c>
      <c r="F140" s="2">
        <v>14</v>
      </c>
      <c r="G140" s="2">
        <v>4</v>
      </c>
      <c r="H140" s="13"/>
      <c r="I140" s="13"/>
      <c r="J140" s="2"/>
      <c r="K140" s="14">
        <f>K141</f>
        <v>39783.919999999998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</row>
    <row r="141" spans="1:16" s="6" customFormat="1" ht="30" customHeight="1" x14ac:dyDescent="0.25">
      <c r="A141" s="2"/>
      <c r="B141" s="12" t="s">
        <v>104</v>
      </c>
      <c r="C141" s="2">
        <v>604</v>
      </c>
      <c r="D141" s="13" t="s">
        <v>102</v>
      </c>
      <c r="E141" s="13" t="s">
        <v>31</v>
      </c>
      <c r="F141" s="2">
        <v>14</v>
      </c>
      <c r="G141" s="2">
        <v>4</v>
      </c>
      <c r="H141" s="13" t="s">
        <v>19</v>
      </c>
      <c r="I141" s="13"/>
      <c r="J141" s="2"/>
      <c r="K141" s="14">
        <f>K142</f>
        <v>39783.919999999998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s="6" customFormat="1" ht="160.5" customHeight="1" x14ac:dyDescent="0.25">
      <c r="A142" s="2"/>
      <c r="B142" s="12" t="s">
        <v>121</v>
      </c>
      <c r="C142" s="2">
        <v>604</v>
      </c>
      <c r="D142" s="13" t="s">
        <v>102</v>
      </c>
      <c r="E142" s="13" t="s">
        <v>31</v>
      </c>
      <c r="F142" s="2">
        <v>14</v>
      </c>
      <c r="G142" s="2">
        <v>4</v>
      </c>
      <c r="H142" s="13" t="s">
        <v>19</v>
      </c>
      <c r="I142" s="13" t="s">
        <v>120</v>
      </c>
      <c r="J142" s="2"/>
      <c r="K142" s="14">
        <f>K143</f>
        <v>39783.919999999998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</row>
    <row r="143" spans="1:16" s="6" customFormat="1" ht="30" customHeight="1" x14ac:dyDescent="0.25">
      <c r="A143" s="2"/>
      <c r="B143" s="12" t="s">
        <v>99</v>
      </c>
      <c r="C143" s="2">
        <v>604</v>
      </c>
      <c r="D143" s="13" t="s">
        <v>102</v>
      </c>
      <c r="E143" s="13" t="s">
        <v>31</v>
      </c>
      <c r="F143" s="2">
        <v>14</v>
      </c>
      <c r="G143" s="2">
        <v>4</v>
      </c>
      <c r="H143" s="13" t="s">
        <v>19</v>
      </c>
      <c r="I143" s="13" t="s">
        <v>120</v>
      </c>
      <c r="J143" s="2">
        <v>500</v>
      </c>
      <c r="K143" s="14">
        <f>K144</f>
        <v>39783.919999999998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s="6" customFormat="1" ht="30" customHeight="1" x14ac:dyDescent="0.25">
      <c r="A144" s="2"/>
      <c r="B144" s="12" t="s">
        <v>100</v>
      </c>
      <c r="C144" s="2">
        <v>604</v>
      </c>
      <c r="D144" s="13" t="s">
        <v>102</v>
      </c>
      <c r="E144" s="13" t="s">
        <v>31</v>
      </c>
      <c r="F144" s="2">
        <v>14</v>
      </c>
      <c r="G144" s="2">
        <v>4</v>
      </c>
      <c r="H144" s="13" t="s">
        <v>19</v>
      </c>
      <c r="I144" s="13" t="s">
        <v>120</v>
      </c>
      <c r="J144" s="2">
        <v>540</v>
      </c>
      <c r="K144" s="14">
        <v>39783.919999999998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s="6" customFormat="1" ht="30" customHeight="1" x14ac:dyDescent="0.25">
      <c r="A145" s="2"/>
      <c r="B145" s="21" t="s">
        <v>110</v>
      </c>
      <c r="C145" s="22" t="s">
        <v>47</v>
      </c>
      <c r="D145" s="22" t="s">
        <v>111</v>
      </c>
      <c r="E145" s="22"/>
      <c r="F145" s="22"/>
      <c r="G145" s="22"/>
      <c r="H145" s="22"/>
      <c r="I145" s="22"/>
      <c r="J145" s="22"/>
      <c r="K145" s="26">
        <f t="shared" ref="K145:K151" si="21">K146</f>
        <v>52082.5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s="6" customFormat="1" ht="30" customHeight="1" x14ac:dyDescent="0.25">
      <c r="A146" s="2"/>
      <c r="B146" s="21" t="s">
        <v>112</v>
      </c>
      <c r="C146" s="22" t="s">
        <v>47</v>
      </c>
      <c r="D146" s="22" t="s">
        <v>111</v>
      </c>
      <c r="E146" s="22" t="s">
        <v>22</v>
      </c>
      <c r="F146" s="22"/>
      <c r="G146" s="22"/>
      <c r="H146" s="22"/>
      <c r="I146" s="22"/>
      <c r="J146" s="22"/>
      <c r="K146" s="26">
        <f t="shared" si="21"/>
        <v>52082.5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</row>
    <row r="147" spans="1:16" s="6" customFormat="1" ht="77.25" customHeight="1" x14ac:dyDescent="0.25">
      <c r="A147" s="2"/>
      <c r="B147" s="21" t="s">
        <v>23</v>
      </c>
      <c r="C147" s="22" t="s">
        <v>47</v>
      </c>
      <c r="D147" s="22" t="s">
        <v>111</v>
      </c>
      <c r="E147" s="22" t="s">
        <v>22</v>
      </c>
      <c r="F147" s="22" t="s">
        <v>86</v>
      </c>
      <c r="G147" s="22" t="s">
        <v>113</v>
      </c>
      <c r="H147" s="22" t="s">
        <v>20</v>
      </c>
      <c r="I147" s="22" t="s">
        <v>24</v>
      </c>
      <c r="J147" s="22"/>
      <c r="K147" s="26">
        <f t="shared" si="21"/>
        <v>52082.5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s="6" customFormat="1" ht="86.25" customHeight="1" x14ac:dyDescent="0.25">
      <c r="A148" s="2"/>
      <c r="B148" s="21" t="s">
        <v>96</v>
      </c>
      <c r="C148" s="22" t="s">
        <v>47</v>
      </c>
      <c r="D148" s="22" t="s">
        <v>111</v>
      </c>
      <c r="E148" s="22" t="s">
        <v>22</v>
      </c>
      <c r="F148" s="22" t="s">
        <v>86</v>
      </c>
      <c r="G148" s="22" t="s">
        <v>107</v>
      </c>
      <c r="H148" s="22" t="s">
        <v>20</v>
      </c>
      <c r="I148" s="22" t="s">
        <v>24</v>
      </c>
      <c r="J148" s="22"/>
      <c r="K148" s="26">
        <f t="shared" si="21"/>
        <v>52082.5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s="6" customFormat="1" ht="42.75" customHeight="1" x14ac:dyDescent="0.25">
      <c r="A149" s="2"/>
      <c r="B149" s="21" t="s">
        <v>114</v>
      </c>
      <c r="C149" s="22" t="s">
        <v>47</v>
      </c>
      <c r="D149" s="22" t="s">
        <v>111</v>
      </c>
      <c r="E149" s="22" t="s">
        <v>22</v>
      </c>
      <c r="F149" s="22" t="s">
        <v>86</v>
      </c>
      <c r="G149" s="22" t="s">
        <v>107</v>
      </c>
      <c r="H149" s="22" t="s">
        <v>22</v>
      </c>
      <c r="I149" s="22" t="s">
        <v>24</v>
      </c>
      <c r="J149" s="22"/>
      <c r="K149" s="26">
        <f t="shared" si="21"/>
        <v>52082.5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s="6" customFormat="1" ht="96.75" customHeight="1" x14ac:dyDescent="0.25">
      <c r="A150" s="2"/>
      <c r="B150" s="21" t="s">
        <v>115</v>
      </c>
      <c r="C150" s="22" t="s">
        <v>47</v>
      </c>
      <c r="D150" s="22" t="s">
        <v>111</v>
      </c>
      <c r="E150" s="22" t="s">
        <v>22</v>
      </c>
      <c r="F150" s="22" t="s">
        <v>86</v>
      </c>
      <c r="G150" s="22" t="s">
        <v>107</v>
      </c>
      <c r="H150" s="22" t="s">
        <v>22</v>
      </c>
      <c r="I150" s="22" t="s">
        <v>116</v>
      </c>
      <c r="J150" s="22"/>
      <c r="K150" s="26">
        <f t="shared" si="21"/>
        <v>52082.5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s="6" customFormat="1" ht="54.75" customHeight="1" x14ac:dyDescent="0.25">
      <c r="A151" s="2"/>
      <c r="B151" s="21" t="s">
        <v>83</v>
      </c>
      <c r="C151" s="22" t="s">
        <v>47</v>
      </c>
      <c r="D151" s="22" t="s">
        <v>111</v>
      </c>
      <c r="E151" s="22" t="s">
        <v>22</v>
      </c>
      <c r="F151" s="22" t="s">
        <v>86</v>
      </c>
      <c r="G151" s="22" t="s">
        <v>107</v>
      </c>
      <c r="H151" s="22" t="s">
        <v>22</v>
      </c>
      <c r="I151" s="22" t="s">
        <v>116</v>
      </c>
      <c r="J151" s="22" t="s">
        <v>88</v>
      </c>
      <c r="K151" s="26">
        <f t="shared" si="21"/>
        <v>52082.5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s="6" customFormat="1" ht="55.5" customHeight="1" x14ac:dyDescent="0.25">
      <c r="A152" s="2"/>
      <c r="B152" s="21" t="s">
        <v>33</v>
      </c>
      <c r="C152" s="22" t="s">
        <v>47</v>
      </c>
      <c r="D152" s="22" t="s">
        <v>111</v>
      </c>
      <c r="E152" s="22" t="s">
        <v>22</v>
      </c>
      <c r="F152" s="22" t="s">
        <v>86</v>
      </c>
      <c r="G152" s="22" t="s">
        <v>107</v>
      </c>
      <c r="H152" s="22" t="s">
        <v>22</v>
      </c>
      <c r="I152" s="22" t="s">
        <v>116</v>
      </c>
      <c r="J152" s="22" t="s">
        <v>89</v>
      </c>
      <c r="K152" s="26">
        <v>52082.5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s="6" customFormat="1" ht="36.75" customHeight="1" x14ac:dyDescent="0.25">
      <c r="A153" s="27"/>
      <c r="B153" s="28" t="s">
        <v>117</v>
      </c>
      <c r="C153" s="27"/>
      <c r="D153" s="27"/>
      <c r="E153" s="27"/>
      <c r="F153" s="27"/>
      <c r="G153" s="27"/>
      <c r="H153" s="27"/>
      <c r="I153" s="27"/>
      <c r="J153" s="27"/>
      <c r="K153" s="29">
        <f t="shared" ref="K153:P153" si="22">K14</f>
        <v>12077556.939999999</v>
      </c>
      <c r="L153" s="29">
        <f t="shared" si="22"/>
        <v>119555</v>
      </c>
      <c r="M153" s="29">
        <f t="shared" si="22"/>
        <v>4095720.1499999994</v>
      </c>
      <c r="N153" s="29">
        <f t="shared" si="22"/>
        <v>125102</v>
      </c>
      <c r="O153" s="29">
        <f t="shared" si="22"/>
        <v>4046468.09</v>
      </c>
      <c r="P153" s="29">
        <f t="shared" si="22"/>
        <v>129658</v>
      </c>
    </row>
    <row r="154" spans="1:16" ht="18.75" x14ac:dyDescent="0.25">
      <c r="A154" s="30"/>
    </row>
    <row r="155" spans="1:16" ht="18.75" x14ac:dyDescent="0.25">
      <c r="A155" s="30"/>
    </row>
    <row r="156" spans="1:16" ht="18.75" x14ac:dyDescent="0.25">
      <c r="A156" s="30"/>
    </row>
    <row r="157" spans="1:16" ht="18.75" x14ac:dyDescent="0.25">
      <c r="A157" s="30"/>
    </row>
    <row r="158" spans="1:16" x14ac:dyDescent="0.25">
      <c r="A158" s="31"/>
    </row>
    <row r="159" spans="1:16" x14ac:dyDescent="0.25">
      <c r="A159" s="31"/>
    </row>
    <row r="160" spans="1:16" x14ac:dyDescent="0.25">
      <c r="A160" s="31"/>
    </row>
    <row r="161" spans="1:1" x14ac:dyDescent="0.25">
      <c r="A161" s="31"/>
    </row>
    <row r="162" spans="1:1" x14ac:dyDescent="0.25">
      <c r="A162" s="31"/>
    </row>
    <row r="163" spans="1:1" x14ac:dyDescent="0.25">
      <c r="A163" s="31"/>
    </row>
    <row r="164" spans="1:1" x14ac:dyDescent="0.25">
      <c r="A164" s="31"/>
    </row>
    <row r="165" spans="1:1" x14ac:dyDescent="0.25">
      <c r="A165" s="31"/>
    </row>
    <row r="166" spans="1:1" x14ac:dyDescent="0.25">
      <c r="A166" s="31"/>
    </row>
    <row r="167" spans="1:1" x14ac:dyDescent="0.25">
      <c r="A167" s="31"/>
    </row>
    <row r="168" spans="1:1" x14ac:dyDescent="0.25">
      <c r="A168" s="31"/>
    </row>
    <row r="169" spans="1:1" x14ac:dyDescent="0.25">
      <c r="A169" s="31"/>
    </row>
    <row r="170" spans="1:1" x14ac:dyDescent="0.25">
      <c r="A170" s="31"/>
    </row>
    <row r="171" spans="1:1" x14ac:dyDescent="0.25">
      <c r="A171" s="31"/>
    </row>
    <row r="172" spans="1:1" x14ac:dyDescent="0.25">
      <c r="A172" s="31"/>
    </row>
    <row r="173" spans="1:1" x14ac:dyDescent="0.25">
      <c r="A173" s="31"/>
    </row>
    <row r="174" spans="1:1" x14ac:dyDescent="0.25">
      <c r="A174" s="31"/>
    </row>
    <row r="175" spans="1:1" x14ac:dyDescent="0.25">
      <c r="A175" s="31"/>
    </row>
  </sheetData>
  <mergeCells count="15">
    <mergeCell ref="F13:I13"/>
    <mergeCell ref="M2:P2"/>
    <mergeCell ref="M3:P3"/>
    <mergeCell ref="A6:P8"/>
    <mergeCell ref="A10:A12"/>
    <mergeCell ref="B10:B12"/>
    <mergeCell ref="C10:J10"/>
    <mergeCell ref="K10:L10"/>
    <mergeCell ref="M10:N10"/>
    <mergeCell ref="O10:P10"/>
    <mergeCell ref="C11:J11"/>
    <mergeCell ref="K11:L11"/>
    <mergeCell ref="M11:N11"/>
    <mergeCell ref="O11:P11"/>
    <mergeCell ref="F12:I12"/>
  </mergeCells>
  <pageMargins left="0.70833333333333304" right="0" top="0.35416666666666702" bottom="0" header="0.511811023622047" footer="0.511811023622047"/>
  <pageSetup paperSize="9" scale="52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Glawbuh</dc:creator>
  <dc:description/>
  <cp:lastModifiedBy>Екатерина Кулямзина</cp:lastModifiedBy>
  <cp:revision>1</cp:revision>
  <cp:lastPrinted>2022-11-01T09:22:41Z</cp:lastPrinted>
  <dcterms:created xsi:type="dcterms:W3CDTF">2018-11-09T10:17:27Z</dcterms:created>
  <dcterms:modified xsi:type="dcterms:W3CDTF">2024-02-26T17:01:09Z</dcterms:modified>
  <dc:language>ru-RU</dc:language>
</cp:coreProperties>
</file>