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305"/>
  </bookViews>
  <sheets>
    <sheet name="Приложение №4" sheetId="1" r:id="rId1"/>
  </sheets>
  <calcPr calcId="145621" iterate="1"/>
</workbook>
</file>

<file path=xl/calcChain.xml><?xml version="1.0" encoding="utf-8"?>
<calcChain xmlns="http://schemas.openxmlformats.org/spreadsheetml/2006/main">
  <c r="H25" i="1" l="1"/>
  <c r="H43" i="1"/>
  <c r="H42" i="1" s="1"/>
  <c r="H44" i="1"/>
  <c r="H27" i="1"/>
  <c r="H26" i="1" s="1"/>
  <c r="H20" i="1" l="1"/>
  <c r="H75" i="1"/>
  <c r="H74" i="1" s="1"/>
  <c r="H57" i="1" l="1"/>
  <c r="H56" i="1" s="1"/>
  <c r="H54" i="1"/>
  <c r="H53" i="1" s="1"/>
  <c r="H52" i="1" l="1"/>
  <c r="H69" i="1"/>
  <c r="H38" i="1" l="1"/>
  <c r="L63" i="1" l="1"/>
  <c r="J63" i="1"/>
  <c r="L17" i="1" l="1"/>
  <c r="J17" i="1"/>
  <c r="H17" i="1"/>
  <c r="L70" i="1"/>
  <c r="L69" i="1" s="1"/>
  <c r="L68" i="1" s="1"/>
  <c r="L67" i="1" s="1"/>
  <c r="J70" i="1"/>
  <c r="J69" i="1" s="1"/>
  <c r="J68" i="1" s="1"/>
  <c r="J67" i="1" s="1"/>
  <c r="K16" i="1" l="1"/>
  <c r="M16" i="1"/>
  <c r="I40" i="1"/>
  <c r="I37" i="1" s="1"/>
  <c r="J40" i="1"/>
  <c r="J37" i="1" s="1"/>
  <c r="K40" i="1"/>
  <c r="K37" i="1" s="1"/>
  <c r="K33" i="1" s="1"/>
  <c r="K32" i="1" s="1"/>
  <c r="L40" i="1"/>
  <c r="L37" i="1" s="1"/>
  <c r="M40" i="1"/>
  <c r="M37" i="1" s="1"/>
  <c r="M33" i="1" s="1"/>
  <c r="M32" i="1" s="1"/>
  <c r="H40" i="1"/>
  <c r="H37" i="1" s="1"/>
  <c r="I59" i="1"/>
  <c r="K59" i="1"/>
  <c r="M59" i="1"/>
  <c r="L62" i="1"/>
  <c r="L61" i="1" s="1"/>
  <c r="L60" i="1" s="1"/>
  <c r="J62" i="1"/>
  <c r="J61" i="1" s="1"/>
  <c r="J60" i="1" s="1"/>
  <c r="H62" i="1"/>
  <c r="H61" i="1" s="1"/>
  <c r="L59" i="1" l="1"/>
  <c r="J59" i="1"/>
  <c r="L81" i="1"/>
  <c r="L80" i="1" s="1"/>
  <c r="L79" i="1" s="1"/>
  <c r="L78" i="1" s="1"/>
  <c r="L77" i="1" s="1"/>
  <c r="J81" i="1"/>
  <c r="J80" i="1" s="1"/>
  <c r="J79" i="1" s="1"/>
  <c r="J78" i="1" s="1"/>
  <c r="J77" i="1" s="1"/>
  <c r="L19" i="1"/>
  <c r="J19" i="1"/>
  <c r="H19" i="1"/>
  <c r="L21" i="1"/>
  <c r="J21" i="1"/>
  <c r="H21" i="1"/>
  <c r="L24" i="1"/>
  <c r="L23" i="1" s="1"/>
  <c r="J24" i="1"/>
  <c r="J23" i="1" s="1"/>
  <c r="H24" i="1"/>
  <c r="H23" i="1" s="1"/>
  <c r="I30" i="1"/>
  <c r="H30" i="1" s="1"/>
  <c r="H29" i="1" s="1"/>
  <c r="H31" i="1"/>
  <c r="J31" i="1"/>
  <c r="L31" i="1"/>
  <c r="K30" i="1"/>
  <c r="K29" i="1" s="1"/>
  <c r="M30" i="1"/>
  <c r="L30" i="1" s="1"/>
  <c r="L35" i="1"/>
  <c r="L34" i="1" s="1"/>
  <c r="L33" i="1" s="1"/>
  <c r="J35" i="1"/>
  <c r="J34" i="1" s="1"/>
  <c r="J33" i="1" s="1"/>
  <c r="H35" i="1"/>
  <c r="H34" i="1" s="1"/>
  <c r="H33" i="1" s="1"/>
  <c r="L46" i="1"/>
  <c r="L45" i="1" s="1"/>
  <c r="J46" i="1"/>
  <c r="J45" i="1" s="1"/>
  <c r="H46" i="1"/>
  <c r="H45" i="1" s="1"/>
  <c r="L51" i="1"/>
  <c r="L50" i="1" s="1"/>
  <c r="L49" i="1" s="1"/>
  <c r="L48" i="1" s="1"/>
  <c r="J51" i="1"/>
  <c r="J50" i="1" s="1"/>
  <c r="J49" i="1" s="1"/>
  <c r="J48" i="1" s="1"/>
  <c r="H51" i="1"/>
  <c r="H50" i="1" s="1"/>
  <c r="H49" i="1" s="1"/>
  <c r="H68" i="1"/>
  <c r="H67" i="1" s="1"/>
  <c r="H60" i="1" s="1"/>
  <c r="H72" i="1"/>
  <c r="H71" i="1" s="1"/>
  <c r="H70" i="1" s="1"/>
  <c r="H81" i="1"/>
  <c r="H80" i="1" s="1"/>
  <c r="H79" i="1" s="1"/>
  <c r="H78" i="1" s="1"/>
  <c r="H77" i="1" s="1"/>
  <c r="H32" i="1" l="1"/>
  <c r="H48" i="1"/>
  <c r="J30" i="1"/>
  <c r="J16" i="1"/>
  <c r="L16" i="1"/>
  <c r="H59" i="1"/>
  <c r="J32" i="1"/>
  <c r="L32" i="1"/>
  <c r="H16" i="1"/>
  <c r="M29" i="1"/>
  <c r="K15" i="1"/>
  <c r="K14" i="1" s="1"/>
  <c r="K13" i="1" s="1"/>
  <c r="K86" i="1" s="1"/>
  <c r="J29" i="1"/>
  <c r="I29" i="1"/>
  <c r="I35" i="1"/>
  <c r="I34" i="1" s="1"/>
  <c r="I33" i="1" s="1"/>
  <c r="I32" i="1" s="1"/>
  <c r="H14" i="1" l="1"/>
  <c r="H13" i="1" s="1"/>
  <c r="H86" i="1" s="1"/>
  <c r="H15" i="1"/>
  <c r="J15" i="1"/>
  <c r="J14" i="1" s="1"/>
  <c r="J13" i="1" s="1"/>
  <c r="J86" i="1" s="1"/>
  <c r="M15" i="1"/>
  <c r="M14" i="1" s="1"/>
  <c r="M13" i="1" s="1"/>
  <c r="M86" i="1" s="1"/>
  <c r="L29" i="1"/>
  <c r="L15" i="1" s="1"/>
  <c r="L14" i="1" s="1"/>
  <c r="L13" i="1" s="1"/>
  <c r="L86" i="1" s="1"/>
  <c r="I17" i="1"/>
  <c r="I19" i="1"/>
  <c r="I21" i="1"/>
  <c r="I51" i="1"/>
  <c r="I50" i="1" s="1"/>
  <c r="I16" i="1" l="1"/>
  <c r="I15" i="1" s="1"/>
  <c r="I14" i="1" s="1"/>
  <c r="I49" i="1"/>
  <c r="I48" i="1" l="1"/>
  <c r="I13" i="1" s="1"/>
  <c r="I86" i="1" s="1"/>
</calcChain>
</file>

<file path=xl/sharedStrings.xml><?xml version="1.0" encoding="utf-8"?>
<sst xmlns="http://schemas.openxmlformats.org/spreadsheetml/2006/main" count="232" uniqueCount="78">
  <si>
    <t>РАСПРЕДЕЛЕНИЕ</t>
  </si>
  <si>
    <t>№ п/п</t>
  </si>
  <si>
    <t>Целевая статья</t>
  </si>
  <si>
    <t>Вид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</si>
  <si>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</si>
  <si>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</si>
  <si>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</si>
  <si>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</si>
  <si>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</si>
  <si>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</si>
  <si>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</si>
  <si>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</si>
  <si>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</si>
  <si>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</si>
  <si>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</si>
  <si>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</si>
  <si>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</si>
  <si>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Всего расходов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</si>
  <si>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</si>
  <si>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00</t>
  </si>
  <si>
    <t>01</t>
  </si>
  <si>
    <t>03</t>
  </si>
  <si>
    <t>02</t>
  </si>
  <si>
    <t>00000</t>
  </si>
  <si>
    <t>Коды классификации расходов местного бюджета</t>
  </si>
  <si>
    <t>20010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</si>
  <si>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</si>
  <si>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</si>
  <si>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</si>
  <si>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</si>
  <si>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</si>
  <si>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Сумма, рублей                     </t>
  </si>
  <si>
    <t>2023 год</t>
  </si>
  <si>
    <t>Всего</t>
  </si>
  <si>
    <t>в том числе за счет поступлений целевого характера</t>
  </si>
  <si>
    <t>29990</t>
  </si>
  <si>
    <t xml:space="preserve">Реализация прочих мероприятий по пожарной безопасности 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</si>
  <si>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</si>
  <si>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</si>
  <si>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Реализация прочих мероприятий в сфере муниципального управления и управления муниципальным имуществом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</si>
  <si>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</si>
  <si>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</si>
  <si>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</si>
  <si>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</t>
  </si>
  <si>
    <t xml:space="preserve">Ямочный ремонт, содержание дорог </t>
  </si>
  <si>
    <t xml:space="preserve">Развитие культуры </t>
  </si>
  <si>
    <t>Создание условий для организации досуга и обеспечения жителей сельского поселения  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</si>
  <si>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</si>
  <si>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 xml:space="preserve">Развитие молодежной политики, физической культуры и спорта </t>
  </si>
  <si>
    <t>Уплата налогов, сборов и иных платежей</t>
  </si>
  <si>
    <t>2024 год</t>
  </si>
  <si>
    <t>Осуществление первичного воинского учета органами местного самоуправления поселений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</si>
  <si>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</si>
  <si>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</si>
  <si>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Приложение № 4</t>
  </si>
  <si>
    <t>Прочие расходы по обязательствам органов местного самоуправления</t>
  </si>
  <si>
    <t>99</t>
  </si>
  <si>
    <t>1</t>
  </si>
  <si>
    <t>19950</t>
  </si>
  <si>
    <t>800</t>
  </si>
  <si>
    <t>850</t>
  </si>
  <si>
    <t>Создание условий для организации досуга и обеспечения жителей сельского поселения услугами организаций культуры</t>
  </si>
  <si>
    <t>14</t>
  </si>
  <si>
    <t>4</t>
  </si>
  <si>
    <t>81013</t>
  </si>
  <si>
    <t>Закупка товаров, работ и услуг для обеспечения государственных (муниципальных) нужд</t>
  </si>
  <si>
    <t>200</t>
  </si>
  <si>
    <t>240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</si>
  <si>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</si>
  <si>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</si>
  <si>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Капитальный ремонт, ремонт автомобильных дорог общего пользования местного значения</t>
  </si>
  <si>
    <t>70340</t>
  </si>
  <si>
    <t>S0340</t>
  </si>
  <si>
    <t>Обслуживание и содержание муниципального имущества</t>
  </si>
  <si>
    <t>81014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</si>
  <si>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</si>
  <si>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</si>
  <si>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30-152 от 01.08.2023г)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</si>
</sst>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/>
    <xf numFmtId="43" fontId="2" fillId="0" borderId="1" xfId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workbookViewId="0">
      <selection activeCell="K6" sqref="K6"/>
    </sheetView>
  </sheetViews>
  <sheetFormatPr defaultRowHeight="15" x14ac:dyDescent="0.25"/>
  <cols>
    <col min="1" max="1" width="4.7109375" style="4" customWidth="1"/>
    <col min="2" max="2" width="38.140625" style="4" customWidth="1"/>
    <col min="3" max="5" width="4.7109375" style="4" customWidth="1"/>
    <col min="6" max="6" width="7.7109375" style="4" customWidth="1"/>
    <col min="7" max="7" width="9.7109375" style="4" customWidth="1"/>
    <col min="8" max="8" width="15.85546875" style="4" customWidth="1"/>
    <col min="9" max="9" width="15.28515625" style="4" customWidth="1"/>
    <col min="10" max="10" width="13.5703125" style="4" customWidth="1"/>
    <col min="11" max="11" width="14.140625" style="4" customWidth="1"/>
    <col min="12" max="12" width="16.42578125" style="4" customWidth="1"/>
    <col min="13" max="13" width="14.140625" style="4" customWidth="1"/>
    <col min="14" max="16384" width="9.140625" style="4"/>
  </cols>
  <sheetData>
    <row r="1" spans="1:13" ht="12" customHeight="1" x14ac:dyDescent="0.25">
      <c r="J1" s="35"/>
      <c r="K1" s="35"/>
      <c r="L1" s="35"/>
      <c r="M1" s="35"/>
    </row>
    <row r="2" spans="1:13" ht="16.5" customHeight="1" x14ac:dyDescent="0.25">
      <c r="J2" s="44" t="s">
        <v>54</v>
      </c>
      <c r="K2" s="44"/>
      <c r="L2" s="44"/>
      <c r="M2" s="44"/>
    </row>
    <row r="3" spans="1:13" ht="107.25" customHeight="1" x14ac:dyDescent="0.25">
      <c r="A3" s="3"/>
      <c r="F3" s="2"/>
      <c r="J3" s="45" t="s">
        <v>77</v>
      </c>
      <c r="K3" s="45"/>
      <c r="L3" s="45"/>
      <c r="M3" s="45"/>
    </row>
    <row r="4" spans="1:13" ht="47.25" customHeight="1" x14ac:dyDescent="0.25">
      <c r="A4" s="3"/>
      <c r="F4" s="2"/>
      <c r="J4" s="36"/>
      <c r="K4" s="36"/>
      <c r="L4" s="36"/>
      <c r="M4" s="36"/>
    </row>
    <row r="5" spans="1:13" ht="43.5" customHeight="1" x14ac:dyDescent="0.25">
      <c r="A5" s="3"/>
      <c r="F5" s="2"/>
      <c r="J5" s="36"/>
      <c r="K5" s="36"/>
      <c r="L5" s="36"/>
      <c r="M5" s="36"/>
    </row>
    <row r="6" spans="1:13" ht="15.75" x14ac:dyDescent="0.25">
      <c r="A6" s="3"/>
      <c r="F6" s="2"/>
      <c r="K6" s="17"/>
      <c r="L6" s="17"/>
      <c r="M6" s="17"/>
    </row>
    <row r="7" spans="1:13" s="5" customFormat="1" ht="18.75" customHeight="1" x14ac:dyDescent="0.3">
      <c r="A7" s="46" t="s">
        <v>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s="5" customFormat="1" ht="55.5" customHeight="1" x14ac:dyDescent="0.3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16"/>
    </row>
    <row r="9" spans="1:13" ht="15.75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</row>
    <row r="10" spans="1:13" s="1" customFormat="1" ht="33" customHeight="1" x14ac:dyDescent="0.25">
      <c r="A10" s="48" t="s">
        <v>1</v>
      </c>
      <c r="B10" s="48" t="s">
        <v>18</v>
      </c>
      <c r="C10" s="48" t="s">
        <v>24</v>
      </c>
      <c r="D10" s="48"/>
      <c r="E10" s="48"/>
      <c r="F10" s="48"/>
      <c r="G10" s="48"/>
      <c r="H10" s="48" t="s">
        <v>31</v>
      </c>
      <c r="I10" s="48"/>
      <c r="J10" s="48"/>
      <c r="K10" s="48"/>
      <c r="L10" s="48"/>
      <c r="M10" s="48"/>
    </row>
    <row r="11" spans="1:13" s="1" customFormat="1" ht="38.25" customHeight="1" x14ac:dyDescent="0.25">
      <c r="A11" s="48"/>
      <c r="B11" s="48"/>
      <c r="C11" s="48"/>
      <c r="D11" s="48"/>
      <c r="E11" s="48"/>
      <c r="F11" s="48"/>
      <c r="G11" s="48"/>
      <c r="H11" s="48" t="s">
        <v>32</v>
      </c>
      <c r="I11" s="48"/>
      <c r="J11" s="48" t="s">
        <v>50</v>
      </c>
      <c r="K11" s="48"/>
      <c r="L11" s="50" t="s">
        <v>53</v>
      </c>
      <c r="M11" s="51"/>
    </row>
    <row r="12" spans="1:13" s="1" customFormat="1" ht="93.75" customHeight="1" x14ac:dyDescent="0.25">
      <c r="A12" s="48"/>
      <c r="B12" s="48"/>
      <c r="C12" s="48" t="s">
        <v>2</v>
      </c>
      <c r="D12" s="48"/>
      <c r="E12" s="48"/>
      <c r="F12" s="48"/>
      <c r="G12" s="13" t="s">
        <v>3</v>
      </c>
      <c r="H12" s="15" t="s">
        <v>33</v>
      </c>
      <c r="I12" s="14" t="s">
        <v>34</v>
      </c>
      <c r="J12" s="15" t="s">
        <v>33</v>
      </c>
      <c r="K12" s="14" t="s">
        <v>34</v>
      </c>
      <c r="L12" s="15" t="s">
        <v>33</v>
      </c>
      <c r="M12" s="14" t="s">
        <v>34</v>
      </c>
    </row>
    <row r="13" spans="1:13" s="1" customFormat="1" ht="171.75" customHeight="1" x14ac:dyDescent="0.25">
      <c r="A13" s="6"/>
      <c r="B13" s="31" t="s">
        <v>26</v>
      </c>
      <c r="C13" s="6">
        <v>14</v>
      </c>
      <c r="D13" s="6">
        <v>0</v>
      </c>
      <c r="E13" s="8" t="s">
        <v>19</v>
      </c>
      <c r="F13" s="8" t="s">
        <v>23</v>
      </c>
      <c r="G13" s="6"/>
      <c r="H13" s="9">
        <f t="shared" ref="H13:M13" si="0">H14+H32+H48+H59</f>
        <v>10476932.399999999</v>
      </c>
      <c r="I13" s="9">
        <f t="shared" si="0"/>
        <v>119555</v>
      </c>
      <c r="J13" s="9">
        <f t="shared" si="0"/>
        <v>4093720.1499999994</v>
      </c>
      <c r="K13" s="9">
        <f t="shared" si="0"/>
        <v>125102</v>
      </c>
      <c r="L13" s="9">
        <f t="shared" si="0"/>
        <v>4044468.09</v>
      </c>
      <c r="M13" s="9">
        <f t="shared" si="0"/>
        <v>129658</v>
      </c>
    </row>
    <row r="14" spans="1:13" s="1" customFormat="1" ht="105" customHeight="1" x14ac:dyDescent="0.25">
      <c r="A14" s="6"/>
      <c r="B14" s="31" t="s">
        <v>27</v>
      </c>
      <c r="C14" s="6">
        <v>14</v>
      </c>
      <c r="D14" s="6">
        <v>1</v>
      </c>
      <c r="E14" s="8" t="s">
        <v>19</v>
      </c>
      <c r="F14" s="8" t="s">
        <v>23</v>
      </c>
      <c r="G14" s="6"/>
      <c r="H14" s="9">
        <f>H15</f>
        <v>2960720.56</v>
      </c>
      <c r="I14" s="9">
        <f t="shared" ref="I14:M14" si="1">I15</f>
        <v>119555</v>
      </c>
      <c r="J14" s="9">
        <f t="shared" si="1"/>
        <v>2117420.8899999997</v>
      </c>
      <c r="K14" s="9">
        <f t="shared" si="1"/>
        <v>125102</v>
      </c>
      <c r="L14" s="9">
        <f t="shared" si="1"/>
        <v>2088776</v>
      </c>
      <c r="M14" s="9">
        <f t="shared" si="1"/>
        <v>129658</v>
      </c>
    </row>
    <row r="15" spans="1:13" s="1" customFormat="1" ht="56.25" customHeight="1" x14ac:dyDescent="0.25">
      <c r="A15" s="13"/>
      <c r="B15" s="10" t="s">
        <v>37</v>
      </c>
      <c r="C15" s="13">
        <v>14</v>
      </c>
      <c r="D15" s="13">
        <v>1</v>
      </c>
      <c r="E15" s="11" t="s">
        <v>20</v>
      </c>
      <c r="F15" s="11" t="s">
        <v>23</v>
      </c>
      <c r="G15" s="13"/>
      <c r="H15" s="12">
        <f>H16+H23+H29+H26</f>
        <v>2960720.56</v>
      </c>
      <c r="I15" s="12">
        <f t="shared" ref="I15:M15" si="2">I16+I23+I29</f>
        <v>119555</v>
      </c>
      <c r="J15" s="12">
        <f t="shared" si="2"/>
        <v>2117420.8899999997</v>
      </c>
      <c r="K15" s="12">
        <f t="shared" si="2"/>
        <v>125102</v>
      </c>
      <c r="L15" s="12">
        <f t="shared" si="2"/>
        <v>2088776</v>
      </c>
      <c r="M15" s="12">
        <f t="shared" si="2"/>
        <v>129658</v>
      </c>
    </row>
    <row r="16" spans="1:13" s="1" customFormat="1" ht="72" customHeight="1" x14ac:dyDescent="0.25">
      <c r="A16" s="13"/>
      <c r="B16" s="10" t="s">
        <v>38</v>
      </c>
      <c r="C16" s="13">
        <v>14</v>
      </c>
      <c r="D16" s="13">
        <v>1</v>
      </c>
      <c r="E16" s="11" t="s">
        <v>20</v>
      </c>
      <c r="F16" s="11">
        <v>29980</v>
      </c>
      <c r="G16" s="13"/>
      <c r="H16" s="12">
        <f>H17+H19+H21</f>
        <v>2347154.61</v>
      </c>
      <c r="I16" s="12">
        <f t="shared" ref="I16:M16" si="3">I17+I19+I21</f>
        <v>0</v>
      </c>
      <c r="J16" s="12">
        <f t="shared" si="3"/>
        <v>1957000</v>
      </c>
      <c r="K16" s="12">
        <f t="shared" si="3"/>
        <v>0</v>
      </c>
      <c r="L16" s="12">
        <f t="shared" si="3"/>
        <v>1907000</v>
      </c>
      <c r="M16" s="12">
        <f t="shared" si="3"/>
        <v>0</v>
      </c>
    </row>
    <row r="17" spans="1:13" s="1" customFormat="1" ht="118.5" customHeight="1" x14ac:dyDescent="0.25">
      <c r="A17" s="13"/>
      <c r="B17" s="10" t="s">
        <v>4</v>
      </c>
      <c r="C17" s="13">
        <v>14</v>
      </c>
      <c r="D17" s="13">
        <v>1</v>
      </c>
      <c r="E17" s="11" t="s">
        <v>20</v>
      </c>
      <c r="F17" s="11">
        <v>29980</v>
      </c>
      <c r="G17" s="13">
        <v>100</v>
      </c>
      <c r="H17" s="12">
        <f>H18</f>
        <v>2293500</v>
      </c>
      <c r="I17" s="12">
        <f>I18</f>
        <v>0</v>
      </c>
      <c r="J17" s="12">
        <f>J18</f>
        <v>1897000</v>
      </c>
      <c r="K17" s="23">
        <v>0</v>
      </c>
      <c r="L17" s="24">
        <f>L18</f>
        <v>1847000</v>
      </c>
      <c r="M17" s="22">
        <v>0</v>
      </c>
    </row>
    <row r="18" spans="1:13" s="1" customFormat="1" ht="48.75" customHeight="1" x14ac:dyDescent="0.25">
      <c r="A18" s="13"/>
      <c r="B18" s="10" t="s">
        <v>5</v>
      </c>
      <c r="C18" s="13">
        <v>14</v>
      </c>
      <c r="D18" s="13">
        <v>1</v>
      </c>
      <c r="E18" s="11" t="s">
        <v>20</v>
      </c>
      <c r="F18" s="11">
        <v>29980</v>
      </c>
      <c r="G18" s="13">
        <v>120</v>
      </c>
      <c r="H18" s="12">
        <v>2293500</v>
      </c>
      <c r="I18" s="12">
        <v>0</v>
      </c>
      <c r="J18" s="12">
        <v>1897000</v>
      </c>
      <c r="K18" s="22">
        <v>0</v>
      </c>
      <c r="L18" s="24">
        <v>1847000</v>
      </c>
      <c r="M18" s="22">
        <v>0</v>
      </c>
    </row>
    <row r="19" spans="1:13" s="1" customFormat="1" ht="49.5" customHeight="1" x14ac:dyDescent="0.25">
      <c r="A19" s="13"/>
      <c r="B19" s="10" t="s">
        <v>6</v>
      </c>
      <c r="C19" s="13">
        <v>14</v>
      </c>
      <c r="D19" s="13">
        <v>1</v>
      </c>
      <c r="E19" s="11" t="s">
        <v>20</v>
      </c>
      <c r="F19" s="11">
        <v>29980</v>
      </c>
      <c r="G19" s="13">
        <v>200</v>
      </c>
      <c r="H19" s="12">
        <f>H20</f>
        <v>46280</v>
      </c>
      <c r="I19" s="12">
        <f>I20</f>
        <v>0</v>
      </c>
      <c r="J19" s="26">
        <f>J20</f>
        <v>50000</v>
      </c>
      <c r="K19" s="23">
        <v>0</v>
      </c>
      <c r="L19" s="24">
        <f>L20</f>
        <v>50000</v>
      </c>
      <c r="M19" s="23">
        <v>0</v>
      </c>
    </row>
    <row r="20" spans="1:13" s="1" customFormat="1" ht="48" customHeight="1" x14ac:dyDescent="0.25">
      <c r="A20" s="13"/>
      <c r="B20" s="10" t="s">
        <v>7</v>
      </c>
      <c r="C20" s="13">
        <v>14</v>
      </c>
      <c r="D20" s="13">
        <v>1</v>
      </c>
      <c r="E20" s="11" t="s">
        <v>20</v>
      </c>
      <c r="F20" s="11">
        <v>29980</v>
      </c>
      <c r="G20" s="13">
        <v>240</v>
      </c>
      <c r="H20" s="12">
        <f>30000+15000+1280</f>
        <v>46280</v>
      </c>
      <c r="I20" s="12">
        <v>0</v>
      </c>
      <c r="J20" s="26">
        <v>50000</v>
      </c>
      <c r="K20" s="23">
        <v>0</v>
      </c>
      <c r="L20" s="24">
        <v>50000</v>
      </c>
      <c r="M20" s="23">
        <v>0</v>
      </c>
    </row>
    <row r="21" spans="1:13" s="1" customFormat="1" ht="33" customHeight="1" x14ac:dyDescent="0.25">
      <c r="A21" s="13"/>
      <c r="B21" s="10" t="s">
        <v>8</v>
      </c>
      <c r="C21" s="13">
        <v>14</v>
      </c>
      <c r="D21" s="13">
        <v>1</v>
      </c>
      <c r="E21" s="11" t="s">
        <v>20</v>
      </c>
      <c r="F21" s="11">
        <v>29980</v>
      </c>
      <c r="G21" s="13">
        <v>800</v>
      </c>
      <c r="H21" s="12">
        <f>H22</f>
        <v>7374.61</v>
      </c>
      <c r="I21" s="12">
        <f>I22</f>
        <v>0</v>
      </c>
      <c r="J21" s="12">
        <f>J22</f>
        <v>10000</v>
      </c>
      <c r="K21" s="23">
        <v>0</v>
      </c>
      <c r="L21" s="18">
        <f>L22</f>
        <v>10000</v>
      </c>
      <c r="M21" s="22">
        <v>0</v>
      </c>
    </row>
    <row r="22" spans="1:13" s="1" customFormat="1" ht="36.75" customHeight="1" x14ac:dyDescent="0.25">
      <c r="A22" s="32"/>
      <c r="B22" s="10" t="s">
        <v>49</v>
      </c>
      <c r="C22" s="32">
        <v>14</v>
      </c>
      <c r="D22" s="32">
        <v>1</v>
      </c>
      <c r="E22" s="11" t="s">
        <v>20</v>
      </c>
      <c r="F22" s="11">
        <v>29980</v>
      </c>
      <c r="G22" s="32">
        <v>850</v>
      </c>
      <c r="H22" s="12">
        <v>7374.61</v>
      </c>
      <c r="I22" s="12">
        <v>0</v>
      </c>
      <c r="J22" s="12">
        <v>10000</v>
      </c>
      <c r="K22" s="23">
        <v>0</v>
      </c>
      <c r="L22" s="18">
        <v>10000</v>
      </c>
      <c r="M22" s="22">
        <v>0</v>
      </c>
    </row>
    <row r="23" spans="1:13" s="1" customFormat="1" ht="77.25" customHeight="1" x14ac:dyDescent="0.25">
      <c r="A23" s="13"/>
      <c r="B23" s="10" t="s">
        <v>39</v>
      </c>
      <c r="C23" s="13">
        <v>14</v>
      </c>
      <c r="D23" s="13">
        <v>1</v>
      </c>
      <c r="E23" s="11" t="s">
        <v>20</v>
      </c>
      <c r="F23" s="11">
        <v>29990</v>
      </c>
      <c r="G23" s="13"/>
      <c r="H23" s="12">
        <f>H24</f>
        <v>70474.95</v>
      </c>
      <c r="I23" s="12">
        <v>0</v>
      </c>
      <c r="J23" s="12">
        <f>J24</f>
        <v>35318.89</v>
      </c>
      <c r="K23" s="23">
        <v>0</v>
      </c>
      <c r="L23" s="24">
        <f>L24</f>
        <v>52118</v>
      </c>
      <c r="M23" s="23">
        <v>0</v>
      </c>
    </row>
    <row r="24" spans="1:13" s="1" customFormat="1" ht="48" customHeight="1" x14ac:dyDescent="0.25">
      <c r="A24" s="13"/>
      <c r="B24" s="10" t="s">
        <v>6</v>
      </c>
      <c r="C24" s="13">
        <v>14</v>
      </c>
      <c r="D24" s="13">
        <v>1</v>
      </c>
      <c r="E24" s="11" t="s">
        <v>20</v>
      </c>
      <c r="F24" s="11">
        <v>29990</v>
      </c>
      <c r="G24" s="13">
        <v>200</v>
      </c>
      <c r="H24" s="12">
        <f>H25</f>
        <v>70474.95</v>
      </c>
      <c r="I24" s="12">
        <v>0</v>
      </c>
      <c r="J24" s="12">
        <f>J25</f>
        <v>35318.89</v>
      </c>
      <c r="K24" s="23">
        <v>0</v>
      </c>
      <c r="L24" s="24">
        <f>L25</f>
        <v>52118</v>
      </c>
      <c r="M24" s="23">
        <v>0</v>
      </c>
    </row>
    <row r="25" spans="1:13" s="1" customFormat="1" ht="48" customHeight="1" x14ac:dyDescent="0.25">
      <c r="A25" s="33"/>
      <c r="B25" s="10" t="s">
        <v>7</v>
      </c>
      <c r="C25" s="33">
        <v>14</v>
      </c>
      <c r="D25" s="33">
        <v>1</v>
      </c>
      <c r="E25" s="11" t="s">
        <v>20</v>
      </c>
      <c r="F25" s="11">
        <v>29990</v>
      </c>
      <c r="G25" s="33">
        <v>240</v>
      </c>
      <c r="H25" s="12">
        <f>70000+474.95</f>
        <v>70474.95</v>
      </c>
      <c r="I25" s="12">
        <v>0</v>
      </c>
      <c r="J25" s="12">
        <v>35318.89</v>
      </c>
      <c r="K25" s="23">
        <v>0</v>
      </c>
      <c r="L25" s="24">
        <v>52118</v>
      </c>
      <c r="M25" s="23">
        <v>0</v>
      </c>
    </row>
    <row r="26" spans="1:13" s="1" customFormat="1" ht="48" customHeight="1" x14ac:dyDescent="0.25">
      <c r="A26" s="43"/>
      <c r="B26" s="10" t="s">
        <v>73</v>
      </c>
      <c r="C26" s="43">
        <v>14</v>
      </c>
      <c r="D26" s="43">
        <v>1</v>
      </c>
      <c r="E26" s="11" t="s">
        <v>20</v>
      </c>
      <c r="F26" s="11" t="s">
        <v>74</v>
      </c>
      <c r="G26" s="43"/>
      <c r="H26" s="12">
        <f>H27</f>
        <v>423536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</row>
    <row r="27" spans="1:13" s="1" customFormat="1" ht="48" customHeight="1" x14ac:dyDescent="0.25">
      <c r="A27" s="43"/>
      <c r="B27" s="10" t="s">
        <v>6</v>
      </c>
      <c r="C27" s="43">
        <v>14</v>
      </c>
      <c r="D27" s="43">
        <v>1</v>
      </c>
      <c r="E27" s="11" t="s">
        <v>20</v>
      </c>
      <c r="F27" s="11" t="s">
        <v>74</v>
      </c>
      <c r="G27" s="43">
        <v>200</v>
      </c>
      <c r="H27" s="12">
        <f>H28</f>
        <v>423536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</row>
    <row r="28" spans="1:13" s="1" customFormat="1" ht="48" customHeight="1" x14ac:dyDescent="0.25">
      <c r="A28" s="43"/>
      <c r="B28" s="10" t="s">
        <v>7</v>
      </c>
      <c r="C28" s="43">
        <v>14</v>
      </c>
      <c r="D28" s="43">
        <v>1</v>
      </c>
      <c r="E28" s="11" t="s">
        <v>20</v>
      </c>
      <c r="F28" s="11" t="s">
        <v>74</v>
      </c>
      <c r="G28" s="43">
        <v>240</v>
      </c>
      <c r="H28" s="12">
        <v>423536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</row>
    <row r="29" spans="1:13" s="1" customFormat="1" ht="59.25" customHeight="1" x14ac:dyDescent="0.25">
      <c r="A29" s="33"/>
      <c r="B29" s="10" t="s">
        <v>51</v>
      </c>
      <c r="C29" s="33">
        <v>14</v>
      </c>
      <c r="D29" s="33">
        <v>1</v>
      </c>
      <c r="E29" s="11" t="s">
        <v>20</v>
      </c>
      <c r="F29" s="11">
        <v>51182</v>
      </c>
      <c r="G29" s="33"/>
      <c r="H29" s="12">
        <f>H30</f>
        <v>119555</v>
      </c>
      <c r="I29" s="12">
        <f>I30</f>
        <v>119555</v>
      </c>
      <c r="J29" s="12">
        <f>K29</f>
        <v>125102</v>
      </c>
      <c r="K29" s="25">
        <f>K30</f>
        <v>125102</v>
      </c>
      <c r="L29" s="25">
        <f>M29</f>
        <v>129658</v>
      </c>
      <c r="M29" s="25">
        <f>M30</f>
        <v>129658</v>
      </c>
    </row>
    <row r="30" spans="1:13" s="1" customFormat="1" ht="113.25" customHeight="1" x14ac:dyDescent="0.25">
      <c r="A30" s="13"/>
      <c r="B30" s="10" t="s">
        <v>4</v>
      </c>
      <c r="C30" s="13">
        <v>14</v>
      </c>
      <c r="D30" s="13">
        <v>1</v>
      </c>
      <c r="E30" s="11" t="s">
        <v>20</v>
      </c>
      <c r="F30" s="11">
        <v>51182</v>
      </c>
      <c r="G30" s="13">
        <v>100</v>
      </c>
      <c r="H30" s="12">
        <f>I30</f>
        <v>119555</v>
      </c>
      <c r="I30" s="12">
        <f>I31</f>
        <v>119555</v>
      </c>
      <c r="J30" s="12">
        <f t="shared" ref="J30:J31" si="4">K30</f>
        <v>125102</v>
      </c>
      <c r="K30" s="25">
        <f>K31</f>
        <v>125102</v>
      </c>
      <c r="L30" s="25">
        <f t="shared" ref="L30:L31" si="5">M30</f>
        <v>129658</v>
      </c>
      <c r="M30" s="25">
        <f>M31</f>
        <v>129658</v>
      </c>
    </row>
    <row r="31" spans="1:13" s="1" customFormat="1" ht="54" customHeight="1" x14ac:dyDescent="0.25">
      <c r="A31" s="13"/>
      <c r="B31" s="10" t="s">
        <v>5</v>
      </c>
      <c r="C31" s="13">
        <v>14</v>
      </c>
      <c r="D31" s="13">
        <v>1</v>
      </c>
      <c r="E31" s="11" t="s">
        <v>20</v>
      </c>
      <c r="F31" s="11">
        <v>51182</v>
      </c>
      <c r="G31" s="13">
        <v>120</v>
      </c>
      <c r="H31" s="12">
        <f>I31</f>
        <v>119555</v>
      </c>
      <c r="I31" s="12">
        <v>119555</v>
      </c>
      <c r="J31" s="12">
        <f t="shared" si="4"/>
        <v>125102</v>
      </c>
      <c r="K31" s="25">
        <v>125102</v>
      </c>
      <c r="L31" s="25">
        <f t="shared" si="5"/>
        <v>129658</v>
      </c>
      <c r="M31" s="25">
        <v>129658</v>
      </c>
    </row>
    <row r="32" spans="1:13" s="1" customFormat="1" ht="113.25" customHeight="1" x14ac:dyDescent="0.25">
      <c r="A32" s="13"/>
      <c r="B32" s="31" t="s">
        <v>28</v>
      </c>
      <c r="C32" s="6">
        <v>14</v>
      </c>
      <c r="D32" s="6">
        <v>2</v>
      </c>
      <c r="E32" s="8" t="s">
        <v>19</v>
      </c>
      <c r="F32" s="8" t="s">
        <v>23</v>
      </c>
      <c r="G32" s="6"/>
      <c r="H32" s="9">
        <f>H33+H45+H42</f>
        <v>557025.62</v>
      </c>
      <c r="I32" s="9">
        <f t="shared" ref="I32:M32" si="6">I33+I45</f>
        <v>0</v>
      </c>
      <c r="J32" s="9">
        <f t="shared" si="6"/>
        <v>109000</v>
      </c>
      <c r="K32" s="9">
        <f t="shared" si="6"/>
        <v>0</v>
      </c>
      <c r="L32" s="9">
        <f t="shared" si="6"/>
        <v>109000</v>
      </c>
      <c r="M32" s="9">
        <f t="shared" si="6"/>
        <v>0</v>
      </c>
    </row>
    <row r="33" spans="1:13" s="1" customFormat="1" ht="46.5" customHeight="1" x14ac:dyDescent="0.25">
      <c r="A33" s="13"/>
      <c r="B33" s="10" t="s">
        <v>40</v>
      </c>
      <c r="C33" s="13">
        <v>14</v>
      </c>
      <c r="D33" s="13">
        <v>2</v>
      </c>
      <c r="E33" s="11" t="s">
        <v>20</v>
      </c>
      <c r="F33" s="11" t="s">
        <v>23</v>
      </c>
      <c r="G33" s="13"/>
      <c r="H33" s="12">
        <f t="shared" ref="H33:M33" si="7">H34+H37</f>
        <v>122525.62</v>
      </c>
      <c r="I33" s="12">
        <f t="shared" si="7"/>
        <v>0</v>
      </c>
      <c r="J33" s="12">
        <f t="shared" si="7"/>
        <v>107000</v>
      </c>
      <c r="K33" s="12">
        <f t="shared" si="7"/>
        <v>0</v>
      </c>
      <c r="L33" s="12">
        <f t="shared" si="7"/>
        <v>107000</v>
      </c>
      <c r="M33" s="12">
        <f t="shared" si="7"/>
        <v>0</v>
      </c>
    </row>
    <row r="34" spans="1:13" s="1" customFormat="1" ht="48.75" customHeight="1" x14ac:dyDescent="0.25">
      <c r="A34" s="13"/>
      <c r="B34" s="10" t="s">
        <v>41</v>
      </c>
      <c r="C34" s="13">
        <v>14</v>
      </c>
      <c r="D34" s="13">
        <v>2</v>
      </c>
      <c r="E34" s="11" t="s">
        <v>20</v>
      </c>
      <c r="F34" s="11">
        <v>20010</v>
      </c>
      <c r="G34" s="13"/>
      <c r="H34" s="12">
        <f t="shared" ref="H34:J35" si="8">H35</f>
        <v>103680.22</v>
      </c>
      <c r="I34" s="12">
        <f t="shared" si="8"/>
        <v>0</v>
      </c>
      <c r="J34" s="12">
        <f t="shared" si="8"/>
        <v>100000</v>
      </c>
      <c r="K34" s="23">
        <v>0</v>
      </c>
      <c r="L34" s="25">
        <f>L35</f>
        <v>100000</v>
      </c>
      <c r="M34" s="23">
        <v>0</v>
      </c>
    </row>
    <row r="35" spans="1:13" s="1" customFormat="1" ht="48.75" customHeight="1" x14ac:dyDescent="0.25">
      <c r="A35" s="6"/>
      <c r="B35" s="10" t="s">
        <v>6</v>
      </c>
      <c r="C35" s="13">
        <v>14</v>
      </c>
      <c r="D35" s="13">
        <v>2</v>
      </c>
      <c r="E35" s="11" t="s">
        <v>20</v>
      </c>
      <c r="F35" s="11">
        <v>20010</v>
      </c>
      <c r="G35" s="13">
        <v>200</v>
      </c>
      <c r="H35" s="12">
        <f t="shared" si="8"/>
        <v>103680.22</v>
      </c>
      <c r="I35" s="12">
        <f t="shared" si="8"/>
        <v>0</v>
      </c>
      <c r="J35" s="12">
        <f t="shared" si="8"/>
        <v>100000</v>
      </c>
      <c r="K35" s="23">
        <v>0</v>
      </c>
      <c r="L35" s="25">
        <f>L36</f>
        <v>100000</v>
      </c>
      <c r="M35" s="23">
        <v>0</v>
      </c>
    </row>
    <row r="36" spans="1:13" s="1" customFormat="1" ht="48" customHeight="1" x14ac:dyDescent="0.25">
      <c r="A36" s="34"/>
      <c r="B36" s="10" t="s">
        <v>7</v>
      </c>
      <c r="C36" s="34">
        <v>14</v>
      </c>
      <c r="D36" s="34">
        <v>2</v>
      </c>
      <c r="E36" s="11" t="s">
        <v>20</v>
      </c>
      <c r="F36" s="11">
        <v>20010</v>
      </c>
      <c r="G36" s="34">
        <v>240</v>
      </c>
      <c r="H36" s="12">
        <v>103680.22</v>
      </c>
      <c r="I36" s="12">
        <v>0</v>
      </c>
      <c r="J36" s="12">
        <v>100000</v>
      </c>
      <c r="K36" s="23">
        <v>0</v>
      </c>
      <c r="L36" s="25">
        <v>100000</v>
      </c>
      <c r="M36" s="23">
        <v>0</v>
      </c>
    </row>
    <row r="37" spans="1:13" s="1" customFormat="1" ht="60" customHeight="1" x14ac:dyDescent="0.25">
      <c r="A37" s="13"/>
      <c r="B37" s="10" t="s">
        <v>42</v>
      </c>
      <c r="C37" s="13">
        <v>14</v>
      </c>
      <c r="D37" s="13">
        <v>2</v>
      </c>
      <c r="E37" s="11" t="s">
        <v>20</v>
      </c>
      <c r="F37" s="11">
        <v>29990</v>
      </c>
      <c r="G37" s="13"/>
      <c r="H37" s="12">
        <f>H40+H38</f>
        <v>18845.400000000001</v>
      </c>
      <c r="I37" s="12">
        <f t="shared" ref="I37:M37" si="9">I40</f>
        <v>0</v>
      </c>
      <c r="J37" s="12">
        <f>J40</f>
        <v>7000</v>
      </c>
      <c r="K37" s="12">
        <f t="shared" si="9"/>
        <v>0</v>
      </c>
      <c r="L37" s="12">
        <f>L40</f>
        <v>7000</v>
      </c>
      <c r="M37" s="12">
        <f t="shared" si="9"/>
        <v>0</v>
      </c>
    </row>
    <row r="38" spans="1:13" s="1" customFormat="1" ht="60" customHeight="1" x14ac:dyDescent="0.25">
      <c r="A38" s="37"/>
      <c r="B38" s="10" t="s">
        <v>6</v>
      </c>
      <c r="C38" s="37">
        <v>14</v>
      </c>
      <c r="D38" s="37">
        <v>2</v>
      </c>
      <c r="E38" s="11" t="s">
        <v>20</v>
      </c>
      <c r="F38" s="11" t="s">
        <v>35</v>
      </c>
      <c r="G38" s="37">
        <v>200</v>
      </c>
      <c r="H38" s="12">
        <f>H39</f>
        <v>11845.4</v>
      </c>
      <c r="I38" s="12"/>
      <c r="J38" s="12"/>
      <c r="K38" s="12"/>
      <c r="L38" s="12"/>
      <c r="M38" s="12"/>
    </row>
    <row r="39" spans="1:13" s="1" customFormat="1" ht="60" customHeight="1" x14ac:dyDescent="0.25">
      <c r="A39" s="37"/>
      <c r="B39" s="10" t="s">
        <v>7</v>
      </c>
      <c r="C39" s="37">
        <v>14</v>
      </c>
      <c r="D39" s="37">
        <v>2</v>
      </c>
      <c r="E39" s="11" t="s">
        <v>20</v>
      </c>
      <c r="F39" s="11" t="s">
        <v>35</v>
      </c>
      <c r="G39" s="37">
        <v>240</v>
      </c>
      <c r="H39" s="12">
        <v>11845.4</v>
      </c>
      <c r="I39" s="12"/>
      <c r="J39" s="12"/>
      <c r="K39" s="12"/>
      <c r="L39" s="12"/>
      <c r="M39" s="12"/>
    </row>
    <row r="40" spans="1:13" s="1" customFormat="1" ht="33" customHeight="1" x14ac:dyDescent="0.25">
      <c r="A40" s="13"/>
      <c r="B40" s="10" t="s">
        <v>8</v>
      </c>
      <c r="C40" s="13">
        <v>14</v>
      </c>
      <c r="D40" s="13">
        <v>2</v>
      </c>
      <c r="E40" s="11" t="s">
        <v>20</v>
      </c>
      <c r="F40" s="11">
        <v>29990</v>
      </c>
      <c r="G40" s="13">
        <v>800</v>
      </c>
      <c r="H40" s="12">
        <f>H41</f>
        <v>7000</v>
      </c>
      <c r="I40" s="12">
        <f t="shared" ref="I40:M40" si="10">I41</f>
        <v>0</v>
      </c>
      <c r="J40" s="12">
        <f t="shared" si="10"/>
        <v>7000</v>
      </c>
      <c r="K40" s="12">
        <f t="shared" si="10"/>
        <v>0</v>
      </c>
      <c r="L40" s="12">
        <f t="shared" si="10"/>
        <v>7000</v>
      </c>
      <c r="M40" s="12">
        <f t="shared" si="10"/>
        <v>0</v>
      </c>
    </row>
    <row r="41" spans="1:13" s="1" customFormat="1" ht="39.75" customHeight="1" x14ac:dyDescent="0.25">
      <c r="A41" s="32"/>
      <c r="B41" s="10" t="s">
        <v>49</v>
      </c>
      <c r="C41" s="32">
        <v>14</v>
      </c>
      <c r="D41" s="32">
        <v>2</v>
      </c>
      <c r="E41" s="11" t="s">
        <v>20</v>
      </c>
      <c r="F41" s="11">
        <v>29990</v>
      </c>
      <c r="G41" s="32">
        <v>850</v>
      </c>
      <c r="H41" s="12">
        <v>7000</v>
      </c>
      <c r="I41" s="12">
        <v>0</v>
      </c>
      <c r="J41" s="12">
        <v>7000</v>
      </c>
      <c r="K41" s="22">
        <v>0</v>
      </c>
      <c r="L41" s="24">
        <v>7000</v>
      </c>
      <c r="M41" s="22">
        <v>0</v>
      </c>
    </row>
    <row r="42" spans="1:13" s="1" customFormat="1" ht="132" customHeight="1" x14ac:dyDescent="0.25">
      <c r="A42" s="43"/>
      <c r="B42" s="10" t="s">
        <v>75</v>
      </c>
      <c r="C42" s="43">
        <v>14</v>
      </c>
      <c r="D42" s="43">
        <v>2</v>
      </c>
      <c r="E42" s="11" t="s">
        <v>20</v>
      </c>
      <c r="F42" s="11" t="s">
        <v>76</v>
      </c>
      <c r="G42" s="43"/>
      <c r="H42" s="12">
        <f>H43</f>
        <v>400000</v>
      </c>
      <c r="I42" s="12"/>
      <c r="J42" s="12"/>
      <c r="K42" s="22"/>
      <c r="L42" s="24"/>
      <c r="M42" s="22"/>
    </row>
    <row r="43" spans="1:13" s="1" customFormat="1" ht="51" customHeight="1" x14ac:dyDescent="0.25">
      <c r="A43" s="43"/>
      <c r="B43" s="10" t="s">
        <v>6</v>
      </c>
      <c r="C43" s="43">
        <v>14</v>
      </c>
      <c r="D43" s="43">
        <v>2</v>
      </c>
      <c r="E43" s="11" t="s">
        <v>20</v>
      </c>
      <c r="F43" s="11" t="s">
        <v>76</v>
      </c>
      <c r="G43" s="43">
        <v>200</v>
      </c>
      <c r="H43" s="12">
        <f>H44</f>
        <v>400000</v>
      </c>
      <c r="I43" s="12"/>
      <c r="J43" s="12"/>
      <c r="K43" s="22"/>
      <c r="L43" s="24"/>
      <c r="M43" s="22"/>
    </row>
    <row r="44" spans="1:13" s="1" customFormat="1" ht="51.75" customHeight="1" x14ac:dyDescent="0.25">
      <c r="A44" s="43"/>
      <c r="B44" s="10" t="s">
        <v>7</v>
      </c>
      <c r="C44" s="43">
        <v>14</v>
      </c>
      <c r="D44" s="43">
        <v>2</v>
      </c>
      <c r="E44" s="11" t="s">
        <v>20</v>
      </c>
      <c r="F44" s="11" t="s">
        <v>76</v>
      </c>
      <c r="G44" s="43">
        <v>240</v>
      </c>
      <c r="H44" s="12">
        <f>400000</f>
        <v>400000</v>
      </c>
      <c r="I44" s="12"/>
      <c r="J44" s="12"/>
      <c r="K44" s="22"/>
      <c r="L44" s="24"/>
      <c r="M44" s="22"/>
    </row>
    <row r="45" spans="1:13" s="1" customFormat="1" ht="51" customHeight="1" x14ac:dyDescent="0.25">
      <c r="A45" s="13"/>
      <c r="B45" s="10" t="s">
        <v>36</v>
      </c>
      <c r="C45" s="13">
        <v>14</v>
      </c>
      <c r="D45" s="13">
        <v>2</v>
      </c>
      <c r="E45" s="11" t="s">
        <v>21</v>
      </c>
      <c r="F45" s="11" t="s">
        <v>35</v>
      </c>
      <c r="G45" s="13"/>
      <c r="H45" s="12">
        <f>H46</f>
        <v>34500</v>
      </c>
      <c r="I45" s="12">
        <v>0</v>
      </c>
      <c r="J45" s="12">
        <f>J46</f>
        <v>2000</v>
      </c>
      <c r="K45" s="22">
        <v>0</v>
      </c>
      <c r="L45" s="21">
        <f>L46</f>
        <v>2000</v>
      </c>
      <c r="M45" s="23">
        <v>0</v>
      </c>
    </row>
    <row r="46" spans="1:13" s="1" customFormat="1" ht="46.5" customHeight="1" x14ac:dyDescent="0.25">
      <c r="A46" s="13"/>
      <c r="B46" s="10" t="s">
        <v>6</v>
      </c>
      <c r="C46" s="13">
        <v>14</v>
      </c>
      <c r="D46" s="13">
        <v>2</v>
      </c>
      <c r="E46" s="11" t="s">
        <v>21</v>
      </c>
      <c r="F46" s="11" t="s">
        <v>35</v>
      </c>
      <c r="G46" s="13">
        <v>200</v>
      </c>
      <c r="H46" s="12">
        <f>H47</f>
        <v>34500</v>
      </c>
      <c r="I46" s="12">
        <v>0</v>
      </c>
      <c r="J46" s="12">
        <f>J47</f>
        <v>2000</v>
      </c>
      <c r="K46" s="22">
        <v>0</v>
      </c>
      <c r="L46" s="21">
        <f>L47</f>
        <v>2000</v>
      </c>
      <c r="M46" s="23">
        <v>0</v>
      </c>
    </row>
    <row r="47" spans="1:13" s="1" customFormat="1" ht="48" customHeight="1" x14ac:dyDescent="0.25">
      <c r="A47" s="13"/>
      <c r="B47" s="10" t="s">
        <v>7</v>
      </c>
      <c r="C47" s="13">
        <v>14</v>
      </c>
      <c r="D47" s="13">
        <v>2</v>
      </c>
      <c r="E47" s="11" t="s">
        <v>21</v>
      </c>
      <c r="F47" s="11" t="s">
        <v>35</v>
      </c>
      <c r="G47" s="13">
        <v>240</v>
      </c>
      <c r="H47" s="12">
        <v>34500</v>
      </c>
      <c r="I47" s="12">
        <v>0</v>
      </c>
      <c r="J47" s="12">
        <v>2000</v>
      </c>
      <c r="K47" s="22">
        <v>0</v>
      </c>
      <c r="L47" s="21">
        <v>2000</v>
      </c>
      <c r="M47" s="23">
        <v>0</v>
      </c>
    </row>
    <row r="48" spans="1:13" s="1" customFormat="1" ht="101.25" customHeight="1" x14ac:dyDescent="0.25">
      <c r="A48" s="13"/>
      <c r="B48" s="31" t="s">
        <v>29</v>
      </c>
      <c r="C48" s="6">
        <v>14</v>
      </c>
      <c r="D48" s="6">
        <v>3</v>
      </c>
      <c r="E48" s="8" t="s">
        <v>19</v>
      </c>
      <c r="F48" s="8" t="s">
        <v>23</v>
      </c>
      <c r="G48" s="6"/>
      <c r="H48" s="9">
        <f t="shared" ref="H48:J51" si="11">H49</f>
        <v>4271866.17</v>
      </c>
      <c r="I48" s="9">
        <f t="shared" si="11"/>
        <v>0</v>
      </c>
      <c r="J48" s="9">
        <f t="shared" si="11"/>
        <v>896110</v>
      </c>
      <c r="K48" s="9">
        <v>0</v>
      </c>
      <c r="L48" s="19">
        <f>L49</f>
        <v>929840</v>
      </c>
      <c r="M48" s="9">
        <v>0</v>
      </c>
    </row>
    <row r="49" spans="1:13" s="1" customFormat="1" ht="108" customHeight="1" x14ac:dyDescent="0.25">
      <c r="A49" s="13"/>
      <c r="B49" s="10" t="s">
        <v>43</v>
      </c>
      <c r="C49" s="13">
        <v>14</v>
      </c>
      <c r="D49" s="13">
        <v>3</v>
      </c>
      <c r="E49" s="11" t="s">
        <v>20</v>
      </c>
      <c r="F49" s="11" t="s">
        <v>23</v>
      </c>
      <c r="G49" s="13"/>
      <c r="H49" s="12">
        <f>H50+H53+H56</f>
        <v>4271866.17</v>
      </c>
      <c r="I49" s="12">
        <f t="shared" si="11"/>
        <v>0</v>
      </c>
      <c r="J49" s="12">
        <f t="shared" si="11"/>
        <v>896110</v>
      </c>
      <c r="K49" s="12">
        <v>0</v>
      </c>
      <c r="L49" s="20">
        <f>L50</f>
        <v>929840</v>
      </c>
      <c r="M49" s="12">
        <v>0</v>
      </c>
    </row>
    <row r="50" spans="1:13" s="1" customFormat="1" ht="42" customHeight="1" x14ac:dyDescent="0.25">
      <c r="A50" s="13"/>
      <c r="B50" s="10" t="s">
        <v>44</v>
      </c>
      <c r="C50" s="13">
        <v>14</v>
      </c>
      <c r="D50" s="13">
        <v>3</v>
      </c>
      <c r="E50" s="11" t="s">
        <v>20</v>
      </c>
      <c r="F50" s="11">
        <v>20010</v>
      </c>
      <c r="G50" s="13"/>
      <c r="H50" s="12">
        <f t="shared" si="11"/>
        <v>727148.93</v>
      </c>
      <c r="I50" s="12">
        <f t="shared" si="11"/>
        <v>0</v>
      </c>
      <c r="J50" s="12">
        <f t="shared" si="11"/>
        <v>896110</v>
      </c>
      <c r="K50" s="12">
        <v>0</v>
      </c>
      <c r="L50" s="20">
        <f>L51</f>
        <v>929840</v>
      </c>
      <c r="M50" s="12">
        <v>0</v>
      </c>
    </row>
    <row r="51" spans="1:13" s="1" customFormat="1" ht="47.25" customHeight="1" x14ac:dyDescent="0.25">
      <c r="A51" s="6"/>
      <c r="B51" s="10" t="s">
        <v>6</v>
      </c>
      <c r="C51" s="13">
        <v>14</v>
      </c>
      <c r="D51" s="13">
        <v>3</v>
      </c>
      <c r="E51" s="11" t="s">
        <v>20</v>
      </c>
      <c r="F51" s="11">
        <v>20010</v>
      </c>
      <c r="G51" s="13">
        <v>200</v>
      </c>
      <c r="H51" s="12">
        <f t="shared" si="11"/>
        <v>727148.93</v>
      </c>
      <c r="I51" s="12">
        <f t="shared" si="11"/>
        <v>0</v>
      </c>
      <c r="J51" s="12">
        <f t="shared" si="11"/>
        <v>896110</v>
      </c>
      <c r="K51" s="12">
        <v>0</v>
      </c>
      <c r="L51" s="20">
        <f>L52</f>
        <v>929840</v>
      </c>
      <c r="M51" s="12">
        <v>0</v>
      </c>
    </row>
    <row r="52" spans="1:13" s="1" customFormat="1" ht="48" customHeight="1" x14ac:dyDescent="0.25">
      <c r="A52" s="13"/>
      <c r="B52" s="10" t="s">
        <v>7</v>
      </c>
      <c r="C52" s="13">
        <v>14</v>
      </c>
      <c r="D52" s="13">
        <v>3</v>
      </c>
      <c r="E52" s="11" t="s">
        <v>20</v>
      </c>
      <c r="F52" s="11">
        <v>20010</v>
      </c>
      <c r="G52" s="13">
        <v>240</v>
      </c>
      <c r="H52" s="12">
        <f>832380+72004.8-177235.87</f>
        <v>727148.93</v>
      </c>
      <c r="I52" s="12">
        <v>0</v>
      </c>
      <c r="J52" s="12">
        <v>896110</v>
      </c>
      <c r="K52" s="12">
        <v>0</v>
      </c>
      <c r="L52" s="18">
        <v>929840</v>
      </c>
      <c r="M52" s="12">
        <v>0</v>
      </c>
    </row>
    <row r="53" spans="1:13" s="1" customFormat="1" ht="48" customHeight="1" x14ac:dyDescent="0.25">
      <c r="A53" s="41"/>
      <c r="B53" s="10" t="s">
        <v>70</v>
      </c>
      <c r="C53" s="41">
        <v>14</v>
      </c>
      <c r="D53" s="41">
        <v>3</v>
      </c>
      <c r="E53" s="11" t="s">
        <v>20</v>
      </c>
      <c r="F53" s="11" t="s">
        <v>71</v>
      </c>
      <c r="G53" s="41"/>
      <c r="H53" s="12">
        <f>H54</f>
        <v>3367481.37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</row>
    <row r="54" spans="1:13" s="1" customFormat="1" ht="48" customHeight="1" x14ac:dyDescent="0.25">
      <c r="A54" s="41"/>
      <c r="B54" s="10" t="s">
        <v>6</v>
      </c>
      <c r="C54" s="41">
        <v>14</v>
      </c>
      <c r="D54" s="41">
        <v>3</v>
      </c>
      <c r="E54" s="11" t="s">
        <v>20</v>
      </c>
      <c r="F54" s="11" t="s">
        <v>71</v>
      </c>
      <c r="G54" s="41">
        <v>200</v>
      </c>
      <c r="H54" s="12">
        <f>H55</f>
        <v>3367481.37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</row>
    <row r="55" spans="1:13" s="1" customFormat="1" ht="48" customHeight="1" x14ac:dyDescent="0.25">
      <c r="A55" s="41"/>
      <c r="B55" s="10" t="s">
        <v>7</v>
      </c>
      <c r="C55" s="41">
        <v>14</v>
      </c>
      <c r="D55" s="41">
        <v>3</v>
      </c>
      <c r="E55" s="11" t="s">
        <v>20</v>
      </c>
      <c r="F55" s="11" t="s">
        <v>71</v>
      </c>
      <c r="G55" s="41">
        <v>240</v>
      </c>
      <c r="H55" s="12">
        <v>3367481.37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</row>
    <row r="56" spans="1:13" s="1" customFormat="1" ht="48" customHeight="1" x14ac:dyDescent="0.25">
      <c r="A56" s="41"/>
      <c r="B56" s="10" t="s">
        <v>70</v>
      </c>
      <c r="C56" s="41">
        <v>14</v>
      </c>
      <c r="D56" s="41">
        <v>3</v>
      </c>
      <c r="E56" s="11" t="s">
        <v>20</v>
      </c>
      <c r="F56" s="11" t="s">
        <v>72</v>
      </c>
      <c r="G56" s="41"/>
      <c r="H56" s="12">
        <f>H57</f>
        <v>177235.87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</row>
    <row r="57" spans="1:13" s="1" customFormat="1" ht="48" customHeight="1" x14ac:dyDescent="0.25">
      <c r="A57" s="41"/>
      <c r="B57" s="10" t="s">
        <v>6</v>
      </c>
      <c r="C57" s="41">
        <v>14</v>
      </c>
      <c r="D57" s="41">
        <v>3</v>
      </c>
      <c r="E57" s="11" t="s">
        <v>20</v>
      </c>
      <c r="F57" s="11" t="s">
        <v>72</v>
      </c>
      <c r="G57" s="41">
        <v>200</v>
      </c>
      <c r="H57" s="12">
        <f>H58</f>
        <v>177235.87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</row>
    <row r="58" spans="1:13" s="1" customFormat="1" ht="48" customHeight="1" x14ac:dyDescent="0.25">
      <c r="A58" s="41"/>
      <c r="B58" s="10" t="s">
        <v>7</v>
      </c>
      <c r="C58" s="41">
        <v>14</v>
      </c>
      <c r="D58" s="41">
        <v>3</v>
      </c>
      <c r="E58" s="11" t="s">
        <v>20</v>
      </c>
      <c r="F58" s="11" t="s">
        <v>72</v>
      </c>
      <c r="G58" s="41">
        <v>240</v>
      </c>
      <c r="H58" s="12">
        <v>177235.87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</row>
    <row r="59" spans="1:13" s="1" customFormat="1" ht="102" customHeight="1" x14ac:dyDescent="0.25">
      <c r="A59" s="13"/>
      <c r="B59" s="31" t="s">
        <v>30</v>
      </c>
      <c r="C59" s="6">
        <v>14</v>
      </c>
      <c r="D59" s="6">
        <v>4</v>
      </c>
      <c r="E59" s="8" t="s">
        <v>19</v>
      </c>
      <c r="F59" s="8" t="s">
        <v>23</v>
      </c>
      <c r="G59" s="6"/>
      <c r="H59" s="9">
        <f>H60+H70</f>
        <v>2687320.05</v>
      </c>
      <c r="I59" s="9">
        <f t="shared" ref="I59:M59" si="12">I60+I70</f>
        <v>0</v>
      </c>
      <c r="J59" s="9">
        <f t="shared" si="12"/>
        <v>971189.26</v>
      </c>
      <c r="K59" s="9">
        <f t="shared" si="12"/>
        <v>0</v>
      </c>
      <c r="L59" s="9">
        <f t="shared" si="12"/>
        <v>916852.09</v>
      </c>
      <c r="M59" s="9">
        <f t="shared" si="12"/>
        <v>0</v>
      </c>
    </row>
    <row r="60" spans="1:13" s="1" customFormat="1" ht="36" customHeight="1" x14ac:dyDescent="0.25">
      <c r="A60" s="13"/>
      <c r="B60" s="10" t="s">
        <v>45</v>
      </c>
      <c r="C60" s="13">
        <v>14</v>
      </c>
      <c r="D60" s="13">
        <v>4</v>
      </c>
      <c r="E60" s="11" t="s">
        <v>20</v>
      </c>
      <c r="F60" s="11" t="s">
        <v>23</v>
      </c>
      <c r="G60" s="13"/>
      <c r="H60" s="12">
        <f>H61+H64+H67</f>
        <v>2439316.09</v>
      </c>
      <c r="I60" s="12">
        <v>0</v>
      </c>
      <c r="J60" s="12">
        <f>J61+J67</f>
        <v>971189.26</v>
      </c>
      <c r="K60" s="22">
        <v>0</v>
      </c>
      <c r="L60" s="29">
        <f>L61+L67</f>
        <v>916852.09</v>
      </c>
      <c r="M60" s="12">
        <v>0</v>
      </c>
    </row>
    <row r="61" spans="1:13" s="1" customFormat="1" ht="72" customHeight="1" x14ac:dyDescent="0.25">
      <c r="A61" s="13"/>
      <c r="B61" s="10" t="s">
        <v>46</v>
      </c>
      <c r="C61" s="13">
        <v>14</v>
      </c>
      <c r="D61" s="13">
        <v>4</v>
      </c>
      <c r="E61" s="11" t="s">
        <v>20</v>
      </c>
      <c r="F61" s="11" t="s">
        <v>25</v>
      </c>
      <c r="G61" s="13"/>
      <c r="H61" s="12">
        <f>H62</f>
        <v>569793.74</v>
      </c>
      <c r="I61" s="12">
        <v>0</v>
      </c>
      <c r="J61" s="12">
        <f>J62</f>
        <v>971189.26</v>
      </c>
      <c r="K61" s="22">
        <v>0</v>
      </c>
      <c r="L61" s="29">
        <f>L62</f>
        <v>916852.09</v>
      </c>
      <c r="M61" s="12">
        <v>0</v>
      </c>
    </row>
    <row r="62" spans="1:13" s="1" customFormat="1" ht="63" customHeight="1" x14ac:dyDescent="0.25">
      <c r="A62" s="13"/>
      <c r="B62" s="10" t="s">
        <v>6</v>
      </c>
      <c r="C62" s="13">
        <v>14</v>
      </c>
      <c r="D62" s="13">
        <v>4</v>
      </c>
      <c r="E62" s="11" t="s">
        <v>20</v>
      </c>
      <c r="F62" s="11" t="s">
        <v>25</v>
      </c>
      <c r="G62" s="13">
        <v>200</v>
      </c>
      <c r="H62" s="12">
        <f>H63</f>
        <v>569793.74</v>
      </c>
      <c r="I62" s="12">
        <v>0</v>
      </c>
      <c r="J62" s="12">
        <f>J63</f>
        <v>971189.26</v>
      </c>
      <c r="K62" s="22">
        <v>0</v>
      </c>
      <c r="L62" s="29">
        <f>L63</f>
        <v>916852.09</v>
      </c>
      <c r="M62" s="12">
        <v>0</v>
      </c>
    </row>
    <row r="63" spans="1:13" s="1" customFormat="1" ht="63" customHeight="1" x14ac:dyDescent="0.25">
      <c r="A63" s="13"/>
      <c r="B63" s="10" t="s">
        <v>7</v>
      </c>
      <c r="C63" s="13">
        <v>14</v>
      </c>
      <c r="D63" s="13">
        <v>4</v>
      </c>
      <c r="E63" s="11" t="s">
        <v>20</v>
      </c>
      <c r="F63" s="11" t="s">
        <v>25</v>
      </c>
      <c r="G63" s="13">
        <v>240</v>
      </c>
      <c r="H63" s="12">
        <v>569793.74</v>
      </c>
      <c r="I63" s="12">
        <v>0</v>
      </c>
      <c r="J63" s="12">
        <f>12000+50000+3000+5000+3000+898189.26</f>
        <v>971189.26</v>
      </c>
      <c r="K63" s="22">
        <v>0</v>
      </c>
      <c r="L63" s="24">
        <f>12000+50000+5000+3000+3000+843852.09</f>
        <v>916852.09</v>
      </c>
      <c r="M63" s="12">
        <v>0</v>
      </c>
    </row>
    <row r="64" spans="1:13" s="1" customFormat="1" ht="63" customHeight="1" x14ac:dyDescent="0.25">
      <c r="A64" s="37"/>
      <c r="B64" s="38" t="s">
        <v>61</v>
      </c>
      <c r="C64" s="39" t="s">
        <v>62</v>
      </c>
      <c r="D64" s="39" t="s">
        <v>63</v>
      </c>
      <c r="E64" s="39" t="s">
        <v>20</v>
      </c>
      <c r="F64" s="39" t="s">
        <v>64</v>
      </c>
      <c r="G64" s="39"/>
      <c r="H64" s="42">
        <v>568100.43000000005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</row>
    <row r="65" spans="1:13" s="1" customFormat="1" ht="63" customHeight="1" x14ac:dyDescent="0.25">
      <c r="A65" s="37"/>
      <c r="B65" s="38" t="s">
        <v>65</v>
      </c>
      <c r="C65" s="39" t="s">
        <v>62</v>
      </c>
      <c r="D65" s="39" t="s">
        <v>63</v>
      </c>
      <c r="E65" s="39" t="s">
        <v>20</v>
      </c>
      <c r="F65" s="39" t="s">
        <v>64</v>
      </c>
      <c r="G65" s="39" t="s">
        <v>66</v>
      </c>
      <c r="H65" s="42">
        <v>568100.43000000005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</row>
    <row r="66" spans="1:13" s="1" customFormat="1" ht="63" customHeight="1" x14ac:dyDescent="0.25">
      <c r="A66" s="37"/>
      <c r="B66" s="38" t="s">
        <v>7</v>
      </c>
      <c r="C66" s="39" t="s">
        <v>62</v>
      </c>
      <c r="D66" s="39" t="s">
        <v>63</v>
      </c>
      <c r="E66" s="39" t="s">
        <v>20</v>
      </c>
      <c r="F66" s="39" t="s">
        <v>64</v>
      </c>
      <c r="G66" s="39" t="s">
        <v>67</v>
      </c>
      <c r="H66" s="42">
        <v>568100.43000000005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</row>
    <row r="67" spans="1:13" s="1" customFormat="1" ht="117.75" customHeight="1" x14ac:dyDescent="0.25">
      <c r="A67" s="13"/>
      <c r="B67" s="10" t="s">
        <v>47</v>
      </c>
      <c r="C67" s="13">
        <v>14</v>
      </c>
      <c r="D67" s="13">
        <v>4</v>
      </c>
      <c r="E67" s="11" t="s">
        <v>20</v>
      </c>
      <c r="F67" s="11">
        <v>82040</v>
      </c>
      <c r="G67" s="13"/>
      <c r="H67" s="12">
        <f>H68</f>
        <v>1301421.9200000002</v>
      </c>
      <c r="I67" s="12">
        <v>0</v>
      </c>
      <c r="J67" s="12">
        <f>J68</f>
        <v>0</v>
      </c>
      <c r="K67" s="22">
        <v>0</v>
      </c>
      <c r="L67" s="30">
        <f>L68</f>
        <v>0</v>
      </c>
      <c r="M67" s="12">
        <v>0</v>
      </c>
    </row>
    <row r="68" spans="1:13" s="1" customFormat="1" ht="33" customHeight="1" x14ac:dyDescent="0.25">
      <c r="A68" s="6"/>
      <c r="B68" s="10" t="s">
        <v>9</v>
      </c>
      <c r="C68" s="13">
        <v>14</v>
      </c>
      <c r="D68" s="13">
        <v>4</v>
      </c>
      <c r="E68" s="11" t="s">
        <v>20</v>
      </c>
      <c r="F68" s="11">
        <v>82040</v>
      </c>
      <c r="G68" s="13">
        <v>500</v>
      </c>
      <c r="H68" s="12">
        <f>H69</f>
        <v>1301421.9200000002</v>
      </c>
      <c r="I68" s="12">
        <v>0</v>
      </c>
      <c r="J68" s="12">
        <f>J69</f>
        <v>0</v>
      </c>
      <c r="K68" s="22">
        <v>0</v>
      </c>
      <c r="L68" s="30">
        <f>L69</f>
        <v>0</v>
      </c>
      <c r="M68" s="12">
        <v>0</v>
      </c>
    </row>
    <row r="69" spans="1:13" s="1" customFormat="1" ht="33" customHeight="1" x14ac:dyDescent="0.25">
      <c r="A69" s="13"/>
      <c r="B69" s="10" t="s">
        <v>10</v>
      </c>
      <c r="C69" s="13">
        <v>14</v>
      </c>
      <c r="D69" s="13">
        <v>4</v>
      </c>
      <c r="E69" s="11" t="s">
        <v>20</v>
      </c>
      <c r="F69" s="11">
        <v>82040</v>
      </c>
      <c r="G69" s="13">
        <v>540</v>
      </c>
      <c r="H69" s="12">
        <f>1156135.57+145286.35</f>
        <v>1301421.9200000002</v>
      </c>
      <c r="I69" s="12">
        <v>0</v>
      </c>
      <c r="J69" s="12">
        <f>J70</f>
        <v>0</v>
      </c>
      <c r="K69" s="22">
        <v>0</v>
      </c>
      <c r="L69" s="30">
        <f>L70</f>
        <v>0</v>
      </c>
      <c r="M69" s="12">
        <v>0</v>
      </c>
    </row>
    <row r="70" spans="1:13" s="1" customFormat="1" ht="50.25" customHeight="1" x14ac:dyDescent="0.25">
      <c r="A70" s="13"/>
      <c r="B70" s="10" t="s">
        <v>48</v>
      </c>
      <c r="C70" s="13">
        <v>14</v>
      </c>
      <c r="D70" s="13">
        <v>4</v>
      </c>
      <c r="E70" s="11" t="s">
        <v>22</v>
      </c>
      <c r="F70" s="11" t="s">
        <v>23</v>
      </c>
      <c r="G70" s="13"/>
      <c r="H70" s="12">
        <f>H71+H74</f>
        <v>248003.96</v>
      </c>
      <c r="I70" s="12">
        <v>0</v>
      </c>
      <c r="J70" s="12">
        <f>J71</f>
        <v>0</v>
      </c>
      <c r="K70" s="22">
        <v>0</v>
      </c>
      <c r="L70" s="30">
        <f>L71</f>
        <v>0</v>
      </c>
      <c r="M70" s="12">
        <v>0</v>
      </c>
    </row>
    <row r="71" spans="1:13" s="1" customFormat="1" ht="84.75" customHeight="1" x14ac:dyDescent="0.25">
      <c r="A71" s="6"/>
      <c r="B71" s="10" t="s">
        <v>11</v>
      </c>
      <c r="C71" s="13">
        <v>14</v>
      </c>
      <c r="D71" s="13">
        <v>4</v>
      </c>
      <c r="E71" s="11" t="s">
        <v>22</v>
      </c>
      <c r="F71" s="11">
        <v>82020</v>
      </c>
      <c r="G71" s="13"/>
      <c r="H71" s="12">
        <f>H72</f>
        <v>193784.95999999999</v>
      </c>
      <c r="I71" s="12">
        <v>0</v>
      </c>
      <c r="J71" s="12">
        <v>0</v>
      </c>
      <c r="K71" s="22">
        <v>0</v>
      </c>
      <c r="L71" s="22">
        <v>0</v>
      </c>
      <c r="M71" s="12">
        <v>0</v>
      </c>
    </row>
    <row r="72" spans="1:13" s="1" customFormat="1" ht="33" customHeight="1" x14ac:dyDescent="0.25">
      <c r="A72" s="13"/>
      <c r="B72" s="10" t="s">
        <v>9</v>
      </c>
      <c r="C72" s="13">
        <v>14</v>
      </c>
      <c r="D72" s="13">
        <v>4</v>
      </c>
      <c r="E72" s="11" t="s">
        <v>22</v>
      </c>
      <c r="F72" s="11">
        <v>82020</v>
      </c>
      <c r="G72" s="13">
        <v>500</v>
      </c>
      <c r="H72" s="12">
        <f>H73</f>
        <v>193784.95999999999</v>
      </c>
      <c r="I72" s="12">
        <v>0</v>
      </c>
      <c r="J72" s="12">
        <v>0</v>
      </c>
      <c r="K72" s="22">
        <v>0</v>
      </c>
      <c r="L72" s="22">
        <v>0</v>
      </c>
      <c r="M72" s="12">
        <v>0</v>
      </c>
    </row>
    <row r="73" spans="1:13" s="1" customFormat="1" ht="33" customHeight="1" x14ac:dyDescent="0.25">
      <c r="A73" s="13"/>
      <c r="B73" s="10" t="s">
        <v>10</v>
      </c>
      <c r="C73" s="13">
        <v>14</v>
      </c>
      <c r="D73" s="13">
        <v>4</v>
      </c>
      <c r="E73" s="11" t="s">
        <v>22</v>
      </c>
      <c r="F73" s="11">
        <v>82020</v>
      </c>
      <c r="G73" s="13">
        <v>540</v>
      </c>
      <c r="H73" s="12">
        <v>193784.95999999999</v>
      </c>
      <c r="I73" s="12">
        <v>0</v>
      </c>
      <c r="J73" s="12">
        <v>0</v>
      </c>
      <c r="K73" s="22">
        <v>0</v>
      </c>
      <c r="L73" s="22">
        <v>0</v>
      </c>
      <c r="M73" s="12">
        <v>0</v>
      </c>
    </row>
    <row r="74" spans="1:13" s="1" customFormat="1" ht="45" customHeight="1" x14ac:dyDescent="0.25">
      <c r="A74" s="37"/>
      <c r="B74" s="38" t="s">
        <v>68</v>
      </c>
      <c r="C74" s="39" t="s">
        <v>62</v>
      </c>
      <c r="D74" s="39" t="s">
        <v>63</v>
      </c>
      <c r="E74" s="39" t="s">
        <v>22</v>
      </c>
      <c r="F74" s="39" t="s">
        <v>69</v>
      </c>
      <c r="G74" s="39"/>
      <c r="H74" s="42">
        <f>H75</f>
        <v>54219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</row>
    <row r="75" spans="1:13" s="1" customFormat="1" ht="44.25" customHeight="1" x14ac:dyDescent="0.25">
      <c r="A75" s="37"/>
      <c r="B75" s="38" t="s">
        <v>65</v>
      </c>
      <c r="C75" s="39" t="s">
        <v>62</v>
      </c>
      <c r="D75" s="39" t="s">
        <v>63</v>
      </c>
      <c r="E75" s="39" t="s">
        <v>22</v>
      </c>
      <c r="F75" s="39" t="s">
        <v>69</v>
      </c>
      <c r="G75" s="39" t="s">
        <v>66</v>
      </c>
      <c r="H75" s="42">
        <f>H76</f>
        <v>54219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</row>
    <row r="76" spans="1:13" s="1" customFormat="1" ht="48.75" customHeight="1" x14ac:dyDescent="0.25">
      <c r="A76" s="37"/>
      <c r="B76" s="38" t="s">
        <v>7</v>
      </c>
      <c r="C76" s="39" t="s">
        <v>62</v>
      </c>
      <c r="D76" s="39" t="s">
        <v>63</v>
      </c>
      <c r="E76" s="39" t="s">
        <v>22</v>
      </c>
      <c r="F76" s="39" t="s">
        <v>69</v>
      </c>
      <c r="G76" s="39" t="s">
        <v>67</v>
      </c>
      <c r="H76" s="42">
        <v>54219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</row>
    <row r="77" spans="1:13" s="1" customFormat="1" ht="33" customHeight="1" x14ac:dyDescent="0.25">
      <c r="A77" s="13"/>
      <c r="B77" s="7" t="s">
        <v>12</v>
      </c>
      <c r="C77" s="6">
        <v>99</v>
      </c>
      <c r="D77" s="6">
        <v>0</v>
      </c>
      <c r="E77" s="8" t="s">
        <v>19</v>
      </c>
      <c r="F77" s="8" t="s">
        <v>23</v>
      </c>
      <c r="G77" s="6"/>
      <c r="H77" s="9">
        <f>H78+H83</f>
        <v>77000</v>
      </c>
      <c r="I77" s="9">
        <v>0</v>
      </c>
      <c r="J77" s="9">
        <f>J78</f>
        <v>2000</v>
      </c>
      <c r="K77" s="27">
        <v>0</v>
      </c>
      <c r="L77" s="28">
        <f>L78</f>
        <v>2000</v>
      </c>
      <c r="M77" s="9">
        <v>0</v>
      </c>
    </row>
    <row r="78" spans="1:13" s="1" customFormat="1" ht="66" customHeight="1" x14ac:dyDescent="0.25">
      <c r="A78" s="13"/>
      <c r="B78" s="10" t="s">
        <v>13</v>
      </c>
      <c r="C78" s="13">
        <v>99</v>
      </c>
      <c r="D78" s="13">
        <v>1</v>
      </c>
      <c r="E78" s="11" t="s">
        <v>19</v>
      </c>
      <c r="F78" s="11" t="s">
        <v>23</v>
      </c>
      <c r="G78" s="13"/>
      <c r="H78" s="12">
        <f>H79</f>
        <v>2000</v>
      </c>
      <c r="I78" s="12">
        <v>0</v>
      </c>
      <c r="J78" s="12">
        <f>J79</f>
        <v>2000</v>
      </c>
      <c r="K78" s="22">
        <v>0</v>
      </c>
      <c r="L78" s="29">
        <f>L79</f>
        <v>2000</v>
      </c>
      <c r="M78" s="12">
        <v>0</v>
      </c>
    </row>
    <row r="79" spans="1:13" s="1" customFormat="1" ht="36" customHeight="1" x14ac:dyDescent="0.25">
      <c r="A79" s="13"/>
      <c r="B79" s="10" t="s">
        <v>14</v>
      </c>
      <c r="C79" s="13">
        <v>99</v>
      </c>
      <c r="D79" s="13">
        <v>1</v>
      </c>
      <c r="E79" s="11" t="s">
        <v>20</v>
      </c>
      <c r="F79" s="11" t="s">
        <v>23</v>
      </c>
      <c r="G79" s="13"/>
      <c r="H79" s="12">
        <f>H80</f>
        <v>2000</v>
      </c>
      <c r="I79" s="12">
        <v>0</v>
      </c>
      <c r="J79" s="12">
        <f>J80</f>
        <v>2000</v>
      </c>
      <c r="K79" s="22">
        <v>0</v>
      </c>
      <c r="L79" s="29">
        <f>L80</f>
        <v>2000</v>
      </c>
      <c r="M79" s="12">
        <v>0</v>
      </c>
    </row>
    <row r="80" spans="1:13" s="1" customFormat="1" ht="78.75" customHeight="1" x14ac:dyDescent="0.25">
      <c r="A80" s="13"/>
      <c r="B80" s="10" t="s">
        <v>15</v>
      </c>
      <c r="C80" s="13">
        <v>99</v>
      </c>
      <c r="D80" s="13">
        <v>1</v>
      </c>
      <c r="E80" s="11" t="s">
        <v>20</v>
      </c>
      <c r="F80" s="11">
        <v>18840</v>
      </c>
      <c r="G80" s="13"/>
      <c r="H80" s="12">
        <f>H81</f>
        <v>2000</v>
      </c>
      <c r="I80" s="12">
        <v>0</v>
      </c>
      <c r="J80" s="12">
        <f>J81</f>
        <v>2000</v>
      </c>
      <c r="K80" s="22">
        <v>0</v>
      </c>
      <c r="L80" s="29">
        <f>L81</f>
        <v>2000</v>
      </c>
      <c r="M80" s="12">
        <v>0</v>
      </c>
    </row>
    <row r="81" spans="1:13" s="1" customFormat="1" ht="33" customHeight="1" x14ac:dyDescent="0.25">
      <c r="A81" s="13"/>
      <c r="B81" s="10" t="s">
        <v>8</v>
      </c>
      <c r="C81" s="13">
        <v>99</v>
      </c>
      <c r="D81" s="13">
        <v>1</v>
      </c>
      <c r="E81" s="11" t="s">
        <v>20</v>
      </c>
      <c r="F81" s="11">
        <v>18840</v>
      </c>
      <c r="G81" s="13">
        <v>800</v>
      </c>
      <c r="H81" s="12">
        <f>H82</f>
        <v>2000</v>
      </c>
      <c r="I81" s="12">
        <v>0</v>
      </c>
      <c r="J81" s="12">
        <f>J82</f>
        <v>2000</v>
      </c>
      <c r="K81" s="22">
        <v>0</v>
      </c>
      <c r="L81" s="29">
        <f>L82</f>
        <v>2000</v>
      </c>
      <c r="M81" s="12">
        <v>0</v>
      </c>
    </row>
    <row r="82" spans="1:13" s="1" customFormat="1" ht="33" customHeight="1" x14ac:dyDescent="0.25">
      <c r="A82" s="13"/>
      <c r="B82" s="10" t="s">
        <v>16</v>
      </c>
      <c r="C82" s="13">
        <v>99</v>
      </c>
      <c r="D82" s="13">
        <v>1</v>
      </c>
      <c r="E82" s="11" t="s">
        <v>20</v>
      </c>
      <c r="F82" s="11">
        <v>18840</v>
      </c>
      <c r="G82" s="13">
        <v>870</v>
      </c>
      <c r="H82" s="12">
        <v>2000</v>
      </c>
      <c r="I82" s="12">
        <v>0</v>
      </c>
      <c r="J82" s="12">
        <v>2000</v>
      </c>
      <c r="K82" s="22">
        <v>0</v>
      </c>
      <c r="L82" s="24">
        <v>2000</v>
      </c>
      <c r="M82" s="12">
        <v>0</v>
      </c>
    </row>
    <row r="83" spans="1:13" s="1" customFormat="1" ht="33" customHeight="1" x14ac:dyDescent="0.25">
      <c r="A83" s="37"/>
      <c r="B83" s="38" t="s">
        <v>55</v>
      </c>
      <c r="C83" s="39" t="s">
        <v>56</v>
      </c>
      <c r="D83" s="39" t="s">
        <v>57</v>
      </c>
      <c r="E83" s="39" t="s">
        <v>20</v>
      </c>
      <c r="F83" s="39" t="s">
        <v>58</v>
      </c>
      <c r="G83" s="39"/>
      <c r="H83" s="42">
        <v>75000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</row>
    <row r="84" spans="1:13" s="1" customFormat="1" ht="33" customHeight="1" x14ac:dyDescent="0.25">
      <c r="A84" s="37"/>
      <c r="B84" s="38" t="s">
        <v>8</v>
      </c>
      <c r="C84" s="39" t="s">
        <v>56</v>
      </c>
      <c r="D84" s="39" t="s">
        <v>57</v>
      </c>
      <c r="E84" s="39" t="s">
        <v>20</v>
      </c>
      <c r="F84" s="39" t="s">
        <v>58</v>
      </c>
      <c r="G84" s="39" t="s">
        <v>59</v>
      </c>
      <c r="H84" s="42">
        <v>75000</v>
      </c>
      <c r="I84" s="42">
        <v>0</v>
      </c>
      <c r="J84" s="12">
        <v>0</v>
      </c>
      <c r="K84" s="22">
        <v>0</v>
      </c>
      <c r="L84" s="42">
        <v>0</v>
      </c>
      <c r="M84" s="12">
        <v>0</v>
      </c>
    </row>
    <row r="85" spans="1:13" s="1" customFormat="1" ht="33" customHeight="1" x14ac:dyDescent="0.25">
      <c r="A85" s="37"/>
      <c r="B85" s="38" t="s">
        <v>49</v>
      </c>
      <c r="C85" s="39" t="s">
        <v>56</v>
      </c>
      <c r="D85" s="39" t="s">
        <v>57</v>
      </c>
      <c r="E85" s="39" t="s">
        <v>20</v>
      </c>
      <c r="F85" s="39" t="s">
        <v>58</v>
      </c>
      <c r="G85" s="39" t="s">
        <v>60</v>
      </c>
      <c r="H85" s="42">
        <v>75000</v>
      </c>
      <c r="I85" s="42">
        <v>0</v>
      </c>
      <c r="J85" s="12">
        <v>0</v>
      </c>
      <c r="K85" s="22">
        <v>0</v>
      </c>
      <c r="L85" s="42">
        <v>0</v>
      </c>
      <c r="M85" s="12">
        <v>0</v>
      </c>
    </row>
    <row r="86" spans="1:13" s="1" customFormat="1" ht="33" customHeight="1" x14ac:dyDescent="0.25">
      <c r="A86" s="6"/>
      <c r="B86" s="7" t="s">
        <v>17</v>
      </c>
      <c r="C86" s="6"/>
      <c r="D86" s="6"/>
      <c r="E86" s="13"/>
      <c r="F86" s="6"/>
      <c r="G86" s="6"/>
      <c r="H86" s="9">
        <f t="shared" ref="H86:M86" si="13">H13+H77</f>
        <v>10553932.399999999</v>
      </c>
      <c r="I86" s="9">
        <f t="shared" si="13"/>
        <v>119555</v>
      </c>
      <c r="J86" s="9">
        <f t="shared" si="13"/>
        <v>4095720.1499999994</v>
      </c>
      <c r="K86" s="9">
        <f t="shared" si="13"/>
        <v>125102</v>
      </c>
      <c r="L86" s="9">
        <f t="shared" si="13"/>
        <v>4046468.09</v>
      </c>
      <c r="M86" s="9">
        <f t="shared" si="13"/>
        <v>129658</v>
      </c>
    </row>
  </sheetData>
  <mergeCells count="13">
    <mergeCell ref="J2:M2"/>
    <mergeCell ref="J3:M3"/>
    <mergeCell ref="A7:M7"/>
    <mergeCell ref="B8:L8"/>
    <mergeCell ref="C12:F12"/>
    <mergeCell ref="A9:J9"/>
    <mergeCell ref="A10:A12"/>
    <mergeCell ref="B10:B12"/>
    <mergeCell ref="C10:G11"/>
    <mergeCell ref="H10:M10"/>
    <mergeCell ref="H11:I11"/>
    <mergeCell ref="J11:K11"/>
    <mergeCell ref="L11:M11"/>
  </mergeCells>
  <pageMargins left="0.70866141732283472" right="0" top="0.35433070866141736" bottom="0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2022-11-01T09:24:47Z</cp:lastPrinted>
  <dcterms:created xsi:type="dcterms:W3CDTF">2018-11-09T11:32:49Z</dcterms:created>
  <dcterms:modified xsi:type="dcterms:W3CDTF">2023-08-08T04:13:29Z</dcterms:modified>
</cp:coreProperties>
</file>