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15" windowWidth="20115" windowHeight="7005"/>
  </bookViews>
  <sheets>
    <sheet name="Приложение №2" sheetId="1" r:id="rId1"/>
  </sheets>
  <calcPr calcId="145621" iterate="1"/>
</workbook>
</file>

<file path=xl/calcChain.xml><?xml version="1.0" encoding="utf-8"?>
<calcChain xmlns="http://schemas.openxmlformats.org/spreadsheetml/2006/main">
  <c r="E28" i="1" l="1"/>
  <c r="E34" i="1" l="1"/>
  <c r="E36" i="1"/>
  <c r="E19" i="1" l="1"/>
  <c r="E27" i="1" l="1"/>
  <c r="E35" i="1" l="1"/>
  <c r="E25" i="1"/>
  <c r="E18" i="1"/>
  <c r="I34" i="1" l="1"/>
  <c r="G34" i="1" l="1"/>
  <c r="I33" i="1" l="1"/>
  <c r="G33" i="1"/>
  <c r="I28" i="1" l="1"/>
  <c r="I17" i="1"/>
  <c r="G28" i="1"/>
  <c r="G17" i="1"/>
  <c r="I26" i="1"/>
  <c r="G26" i="1"/>
  <c r="I24" i="1"/>
  <c r="G24" i="1"/>
  <c r="E17" i="1" l="1"/>
  <c r="E33" i="1"/>
  <c r="E31" i="1"/>
  <c r="E24" i="1"/>
  <c r="E26" i="1"/>
  <c r="E16" i="1" l="1"/>
  <c r="I23" i="1"/>
  <c r="J22" i="1"/>
  <c r="J16" i="1" s="1"/>
  <c r="J37" i="1" s="1"/>
  <c r="G23" i="1"/>
  <c r="H22" i="1"/>
  <c r="H16" i="1" s="1"/>
  <c r="F22" i="1"/>
  <c r="E23" i="1"/>
  <c r="I22" i="1" l="1"/>
  <c r="I16" i="1" s="1"/>
  <c r="E22" i="1"/>
  <c r="F16" i="1"/>
  <c r="G22" i="1"/>
  <c r="G16" i="1" s="1"/>
  <c r="H37" i="1"/>
  <c r="E37" i="1" l="1"/>
  <c r="I37" i="1"/>
  <c r="G37" i="1"/>
  <c r="F37" i="1"/>
</calcChain>
</file>

<file path=xl/sharedStrings.xml><?xml version="1.0" encoding="utf-8"?>
<sst xmlns="http://schemas.openxmlformats.org/spreadsheetml/2006/main" count="81" uniqueCount="49">
  <si>
    <t>РАСПРЕДЕЛЕНИЕ</t>
  </si>
  <si>
    <t>№ п/п</t>
  </si>
  <si>
    <t xml:space="preserve">Наименование кодов классификации расходов местного бюджета </t>
  </si>
  <si>
    <t xml:space="preserve">Коды классификации расходов  местного бюджета </t>
  </si>
  <si>
    <t>Раздел</t>
  </si>
  <si>
    <t>Подраздел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</si>
  <si>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</si>
  <si>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</si>
  <si>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</si>
  <si>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</si>
  <si>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</si>
  <si>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</si>
  <si>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</si>
  <si>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</si>
  <si>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</si>
  <si>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</si>
  <si>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</si>
  <si>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</si>
  <si>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</si>
  <si>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</si>
  <si>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</si>
  <si>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</si>
  <si>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</si>
  <si>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</si>
  <si>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</si>
  <si>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</si>
  <si>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</si>
  <si>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</si>
  <si>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</si>
  <si>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</si>
  <si>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</si>
  <si>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</si>
  <si>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</si>
  <si>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Сумма, рублей</t>
  </si>
  <si>
    <t>2023 год</t>
  </si>
  <si>
    <t>Всего</t>
  </si>
  <si>
    <t>в том числе за счет поступлений целевого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</si>
  <si>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</si>
  <si>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</si>
  <si>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2024 год</t>
  </si>
  <si>
    <t>бюджетных ассигнований местного бюджета по разделам и подразделам классификации расходов бюджетов на 2023 год и на плановый период 2024 и 2025 годов</t>
  </si>
  <si>
    <t>2025 год</t>
  </si>
  <si>
    <t>Приложение № 2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</si>
  <si>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</t>
  </si>
  <si>
    <t>11</t>
  </si>
  <si>
    <t>Массовый спорт</t>
  </si>
  <si>
    <t>Физическая культура и спорт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</si>
  <si>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30-152 от 01.08.2023</t>
  </si>
  <si>
    <t>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</si>
</sst>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9" fillId="0" borderId="0"/>
  </cellStyleXfs>
  <cellXfs count="48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43" fontId="3" fillId="0" borderId="1" xfId="0" applyNumberFormat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2" fontId="3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zoomScaleNormal="100" workbookViewId="0">
      <selection activeCell="E37" sqref="E37"/>
    </sheetView>
  </sheetViews>
  <sheetFormatPr defaultRowHeight="15" x14ac:dyDescent="0.25"/>
  <cols>
    <col min="1" max="1" width="4.7109375" customWidth="1"/>
    <col min="2" max="2" width="44.28515625" customWidth="1"/>
    <col min="3" max="3" width="8.7109375" customWidth="1"/>
    <col min="4" max="4" width="11" customWidth="1"/>
    <col min="5" max="5" width="14.42578125" customWidth="1"/>
    <col min="6" max="6" width="13.42578125" customWidth="1"/>
    <col min="7" max="7" width="14.28515625" customWidth="1"/>
    <col min="8" max="8" width="13.5703125" customWidth="1"/>
    <col min="9" max="9" width="16.140625" customWidth="1"/>
    <col min="10" max="10" width="18.140625" customWidth="1"/>
  </cols>
  <sheetData>
    <row r="1" spans="1:10" x14ac:dyDescent="0.25">
      <c r="H1" s="47" t="s">
        <v>42</v>
      </c>
      <c r="I1" s="47"/>
      <c r="J1" s="47"/>
    </row>
    <row r="2" spans="1:10" ht="165.75" customHeight="1" x14ac:dyDescent="0.25">
      <c r="H2" s="44" t="s">
        <v>47</v>
      </c>
      <c r="I2" s="44"/>
      <c r="J2" s="44"/>
    </row>
    <row r="3" spans="1:10" x14ac:dyDescent="0.25">
      <c r="H3" s="45"/>
      <c r="I3" s="45"/>
      <c r="J3" s="45"/>
    </row>
    <row r="4" spans="1:10" x14ac:dyDescent="0.25">
      <c r="H4" s="47" t="s">
        <v>42</v>
      </c>
      <c r="I4" s="47"/>
      <c r="J4" s="47"/>
    </row>
    <row r="5" spans="1:10" ht="109.5" customHeight="1" x14ac:dyDescent="0.25">
      <c r="H5" s="46" t="s">
        <v>43</v>
      </c>
      <c r="I5" s="46"/>
      <c r="J5" s="46"/>
    </row>
    <row r="6" spans="1:10" s="4" customFormat="1" ht="15.75" x14ac:dyDescent="0.25">
      <c r="A6" s="5"/>
      <c r="D6" s="20"/>
      <c r="E6" s="20"/>
      <c r="F6" s="20"/>
      <c r="G6" s="21"/>
      <c r="H6" s="21"/>
      <c r="I6" s="21"/>
      <c r="J6" s="21"/>
    </row>
    <row r="7" spans="1:10" ht="15" customHeight="1" x14ac:dyDescent="0.25">
      <c r="A7" s="1"/>
      <c r="D7" s="20"/>
      <c r="E7" s="20"/>
      <c r="F7" s="20"/>
      <c r="G7" s="20"/>
      <c r="H7" s="20"/>
      <c r="I7" s="20"/>
      <c r="J7" s="20"/>
    </row>
    <row r="8" spans="1:10" ht="18.75" x14ac:dyDescent="0.25">
      <c r="A8" s="37" t="s">
        <v>0</v>
      </c>
      <c r="B8" s="37"/>
      <c r="C8" s="37"/>
      <c r="D8" s="37"/>
      <c r="E8" s="37"/>
      <c r="F8" s="37"/>
      <c r="G8" s="37"/>
      <c r="H8" s="37"/>
      <c r="I8" s="37"/>
      <c r="J8" s="37"/>
    </row>
    <row r="9" spans="1:10" ht="15" customHeight="1" x14ac:dyDescent="0.25">
      <c r="A9" s="38" t="s">
        <v>40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21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</row>
    <row r="11" spans="1:10" ht="15.75" x14ac:dyDescent="0.25">
      <c r="A11" s="2"/>
    </row>
    <row r="12" spans="1:10" s="4" customFormat="1" ht="30" customHeight="1" x14ac:dyDescent="0.25">
      <c r="A12" s="42" t="s">
        <v>1</v>
      </c>
      <c r="B12" s="42" t="s">
        <v>2</v>
      </c>
      <c r="C12" s="42" t="s">
        <v>3</v>
      </c>
      <c r="D12" s="39"/>
      <c r="E12" s="39" t="s">
        <v>33</v>
      </c>
      <c r="F12" s="40"/>
      <c r="G12" s="40"/>
      <c r="H12" s="40"/>
      <c r="I12" s="40"/>
      <c r="J12" s="41"/>
    </row>
    <row r="13" spans="1:10" s="4" customFormat="1" ht="36" customHeight="1" x14ac:dyDescent="0.25">
      <c r="A13" s="42"/>
      <c r="B13" s="42"/>
      <c r="C13" s="42"/>
      <c r="D13" s="39"/>
      <c r="E13" s="42" t="s">
        <v>34</v>
      </c>
      <c r="F13" s="42"/>
      <c r="G13" s="42" t="s">
        <v>39</v>
      </c>
      <c r="H13" s="42"/>
      <c r="I13" s="43" t="s">
        <v>41</v>
      </c>
      <c r="J13" s="43"/>
    </row>
    <row r="14" spans="1:10" s="4" customFormat="1" ht="133.5" customHeight="1" x14ac:dyDescent="0.25">
      <c r="A14" s="42"/>
      <c r="B14" s="42"/>
      <c r="C14" s="6" t="s">
        <v>4</v>
      </c>
      <c r="D14" s="16" t="s">
        <v>5</v>
      </c>
      <c r="E14" s="15" t="s">
        <v>35</v>
      </c>
      <c r="F14" s="15" t="s">
        <v>36</v>
      </c>
      <c r="G14" s="15" t="s">
        <v>35</v>
      </c>
      <c r="H14" s="15" t="s">
        <v>36</v>
      </c>
      <c r="I14" s="18" t="s">
        <v>35</v>
      </c>
      <c r="J14" s="15" t="s">
        <v>36</v>
      </c>
    </row>
    <row r="15" spans="1:10" s="4" customFormat="1" ht="15.75" x14ac:dyDescent="0.25">
      <c r="A15" s="7">
        <v>1</v>
      </c>
      <c r="B15" s="7">
        <v>2</v>
      </c>
      <c r="C15" s="7">
        <v>4</v>
      </c>
      <c r="D15" s="7">
        <v>5</v>
      </c>
      <c r="E15" s="7">
        <v>6</v>
      </c>
      <c r="F15" s="7">
        <v>7</v>
      </c>
      <c r="G15" s="7">
        <v>8</v>
      </c>
      <c r="H15" s="17">
        <v>9</v>
      </c>
      <c r="I15" s="19">
        <v>10</v>
      </c>
      <c r="J15" s="19">
        <v>11</v>
      </c>
    </row>
    <row r="16" spans="1:10" s="4" customFormat="1" ht="66.75" customHeight="1" x14ac:dyDescent="0.25">
      <c r="A16" s="6">
        <v>1</v>
      </c>
      <c r="B16" s="8" t="s">
        <v>6</v>
      </c>
      <c r="C16" s="15"/>
      <c r="D16" s="15"/>
      <c r="E16" s="9">
        <f>E17+E22+E24+E26+E28+E31+E33+E35</f>
        <v>10553932.399999999</v>
      </c>
      <c r="F16" s="9">
        <f>F22</f>
        <v>119555</v>
      </c>
      <c r="G16" s="9">
        <f>G17+G22+G24+G26+G28+G31+G33</f>
        <v>4095720.1499999994</v>
      </c>
      <c r="H16" s="9">
        <f>H17+H22+H24+H26+H28+H31+H33</f>
        <v>125102</v>
      </c>
      <c r="I16" s="9">
        <f>I17+I22+I24+I26+I28+I31+I33</f>
        <v>4046468.09</v>
      </c>
      <c r="J16" s="22">
        <f>J22</f>
        <v>129658</v>
      </c>
    </row>
    <row r="17" spans="1:10" s="4" customFormat="1" ht="30" customHeight="1" x14ac:dyDescent="0.25">
      <c r="A17" s="6"/>
      <c r="B17" s="8" t="s">
        <v>7</v>
      </c>
      <c r="C17" s="12" t="s">
        <v>24</v>
      </c>
      <c r="D17" s="12" t="s">
        <v>31</v>
      </c>
      <c r="E17" s="9">
        <f>E18+E19+E20+E21</f>
        <v>2918165.5599999996</v>
      </c>
      <c r="F17" s="9">
        <v>0</v>
      </c>
      <c r="G17" s="9">
        <f>G18+G19+G20+G21</f>
        <v>1994318.89</v>
      </c>
      <c r="H17" s="25">
        <v>0</v>
      </c>
      <c r="I17" s="24">
        <f>I18+I19+I20+I21</f>
        <v>1961118</v>
      </c>
      <c r="J17" s="26">
        <v>0</v>
      </c>
    </row>
    <row r="18" spans="1:10" s="4" customFormat="1" ht="63" x14ac:dyDescent="0.25">
      <c r="A18" s="6"/>
      <c r="B18" s="8" t="s">
        <v>8</v>
      </c>
      <c r="C18" s="12" t="s">
        <v>24</v>
      </c>
      <c r="D18" s="30" t="s">
        <v>25</v>
      </c>
      <c r="E18" s="31">
        <f>350000+107000+152500+35000</f>
        <v>644500</v>
      </c>
      <c r="F18" s="31">
        <v>0</v>
      </c>
      <c r="G18" s="9">
        <v>507000</v>
      </c>
      <c r="H18" s="25">
        <v>0</v>
      </c>
      <c r="I18" s="24">
        <v>507000</v>
      </c>
      <c r="J18" s="26">
        <v>0</v>
      </c>
    </row>
    <row r="19" spans="1:10" s="4" customFormat="1" ht="63" customHeight="1" x14ac:dyDescent="0.25">
      <c r="A19" s="6"/>
      <c r="B19" s="8" t="s">
        <v>9</v>
      </c>
      <c r="C19" s="12" t="s">
        <v>24</v>
      </c>
      <c r="D19" s="12" t="s">
        <v>27</v>
      </c>
      <c r="E19" s="9">
        <f>750000+230000+37374.61+15000+330000+206000+85000+48000+1280</f>
        <v>1702654.6099999999</v>
      </c>
      <c r="F19" s="9">
        <v>0</v>
      </c>
      <c r="G19" s="9">
        <v>1450000</v>
      </c>
      <c r="H19" s="25">
        <v>0</v>
      </c>
      <c r="I19" s="24">
        <v>1400000</v>
      </c>
      <c r="J19" s="26">
        <v>0</v>
      </c>
    </row>
    <row r="20" spans="1:10" s="4" customFormat="1" ht="30" customHeight="1" x14ac:dyDescent="0.25">
      <c r="A20" s="6"/>
      <c r="B20" s="8" t="s">
        <v>10</v>
      </c>
      <c r="C20" s="12" t="s">
        <v>24</v>
      </c>
      <c r="D20" s="12">
        <v>11</v>
      </c>
      <c r="E20" s="9">
        <v>2000</v>
      </c>
      <c r="F20" s="9">
        <v>0</v>
      </c>
      <c r="G20" s="9">
        <v>2000</v>
      </c>
      <c r="H20" s="25">
        <v>0</v>
      </c>
      <c r="I20" s="24">
        <v>2000</v>
      </c>
      <c r="J20" s="26">
        <v>0</v>
      </c>
    </row>
    <row r="21" spans="1:10" s="4" customFormat="1" ht="30" customHeight="1" x14ac:dyDescent="0.25">
      <c r="A21" s="6"/>
      <c r="B21" s="8" t="s">
        <v>11</v>
      </c>
      <c r="C21" s="12" t="s">
        <v>24</v>
      </c>
      <c r="D21" s="12">
        <v>13</v>
      </c>
      <c r="E21" s="9">
        <v>569010.94999999995</v>
      </c>
      <c r="F21" s="9">
        <v>0</v>
      </c>
      <c r="G21" s="9">
        <v>35318.89</v>
      </c>
      <c r="H21" s="25">
        <v>0</v>
      </c>
      <c r="I21" s="24">
        <v>52118</v>
      </c>
      <c r="J21" s="26">
        <v>0</v>
      </c>
    </row>
    <row r="22" spans="1:10" s="4" customFormat="1" ht="30" customHeight="1" x14ac:dyDescent="0.25">
      <c r="A22" s="6"/>
      <c r="B22" s="8" t="s">
        <v>12</v>
      </c>
      <c r="C22" s="12" t="s">
        <v>25</v>
      </c>
      <c r="D22" s="12" t="s">
        <v>31</v>
      </c>
      <c r="E22" s="9">
        <f>F22</f>
        <v>119555</v>
      </c>
      <c r="F22" s="9">
        <f>F23</f>
        <v>119555</v>
      </c>
      <c r="G22" s="9">
        <f>H22</f>
        <v>125102</v>
      </c>
      <c r="H22" s="23">
        <f>H23</f>
        <v>125102</v>
      </c>
      <c r="I22" s="24">
        <f>J22</f>
        <v>129658</v>
      </c>
      <c r="J22" s="24">
        <f>J23</f>
        <v>129658</v>
      </c>
    </row>
    <row r="23" spans="1:10" s="4" customFormat="1" ht="30" customHeight="1" x14ac:dyDescent="0.25">
      <c r="A23" s="6"/>
      <c r="B23" s="8" t="s">
        <v>13</v>
      </c>
      <c r="C23" s="12" t="s">
        <v>25</v>
      </c>
      <c r="D23" s="12" t="s">
        <v>26</v>
      </c>
      <c r="E23" s="9">
        <f>F23</f>
        <v>119555</v>
      </c>
      <c r="F23" s="9">
        <v>119555</v>
      </c>
      <c r="G23" s="9">
        <f>H23</f>
        <v>125102</v>
      </c>
      <c r="H23" s="23">
        <v>125102</v>
      </c>
      <c r="I23" s="24">
        <f>J23</f>
        <v>129658</v>
      </c>
      <c r="J23" s="24">
        <v>129658</v>
      </c>
    </row>
    <row r="24" spans="1:10" s="4" customFormat="1" ht="41.25" customHeight="1" x14ac:dyDescent="0.25">
      <c r="A24" s="6"/>
      <c r="B24" s="8" t="s">
        <v>14</v>
      </c>
      <c r="C24" s="12" t="s">
        <v>26</v>
      </c>
      <c r="D24" s="12" t="s">
        <v>31</v>
      </c>
      <c r="E24" s="9">
        <f>E25</f>
        <v>34500</v>
      </c>
      <c r="F24" s="9">
        <v>0</v>
      </c>
      <c r="G24" s="9">
        <f>G25</f>
        <v>2000</v>
      </c>
      <c r="H24" s="25">
        <v>0</v>
      </c>
      <c r="I24" s="24">
        <f>I25</f>
        <v>2000</v>
      </c>
      <c r="J24" s="26">
        <v>0</v>
      </c>
    </row>
    <row r="25" spans="1:10" s="4" customFormat="1" ht="67.5" customHeight="1" x14ac:dyDescent="0.25">
      <c r="A25" s="6"/>
      <c r="B25" s="8" t="s">
        <v>37</v>
      </c>
      <c r="C25" s="12" t="s">
        <v>26</v>
      </c>
      <c r="D25" s="12" t="s">
        <v>38</v>
      </c>
      <c r="E25" s="9">
        <f>2000+32500</f>
        <v>34500</v>
      </c>
      <c r="F25" s="9">
        <v>0</v>
      </c>
      <c r="G25" s="9">
        <v>2000</v>
      </c>
      <c r="H25" s="25">
        <v>0</v>
      </c>
      <c r="I25" s="24">
        <v>2000</v>
      </c>
      <c r="J25" s="26">
        <v>0</v>
      </c>
    </row>
    <row r="26" spans="1:10" s="4" customFormat="1" ht="30" customHeight="1" x14ac:dyDescent="0.25">
      <c r="A26" s="6"/>
      <c r="B26" s="8" t="s">
        <v>15</v>
      </c>
      <c r="C26" s="12" t="s">
        <v>27</v>
      </c>
      <c r="D26" s="12" t="s">
        <v>31</v>
      </c>
      <c r="E26" s="9">
        <f>E27</f>
        <v>4271866.17</v>
      </c>
      <c r="F26" s="9">
        <v>0</v>
      </c>
      <c r="G26" s="9">
        <f>G27</f>
        <v>896110</v>
      </c>
      <c r="H26" s="25">
        <v>0</v>
      </c>
      <c r="I26" s="24">
        <f>I27</f>
        <v>929840</v>
      </c>
      <c r="J26" s="26">
        <v>0</v>
      </c>
    </row>
    <row r="27" spans="1:10" s="4" customFormat="1" ht="30" customHeight="1" x14ac:dyDescent="0.25">
      <c r="A27" s="6"/>
      <c r="B27" s="8" t="s">
        <v>16</v>
      </c>
      <c r="C27" s="12" t="s">
        <v>27</v>
      </c>
      <c r="D27" s="12" t="s">
        <v>32</v>
      </c>
      <c r="E27" s="9">
        <f>832380+72004.8+3367481.37</f>
        <v>4271866.17</v>
      </c>
      <c r="F27" s="9">
        <v>0</v>
      </c>
      <c r="G27" s="9">
        <v>896110</v>
      </c>
      <c r="H27" s="25">
        <v>0</v>
      </c>
      <c r="I27" s="24">
        <v>929840</v>
      </c>
      <c r="J27" s="26">
        <v>0</v>
      </c>
    </row>
    <row r="28" spans="1:10" s="4" customFormat="1" ht="30" customHeight="1" x14ac:dyDescent="0.25">
      <c r="A28" s="6"/>
      <c r="B28" s="8" t="s">
        <v>17</v>
      </c>
      <c r="C28" s="12" t="s">
        <v>28</v>
      </c>
      <c r="D28" s="12" t="s">
        <v>31</v>
      </c>
      <c r="E28" s="9">
        <f>E29+E30</f>
        <v>522525.62</v>
      </c>
      <c r="F28" s="9">
        <v>0</v>
      </c>
      <c r="G28" s="9">
        <f>G30</f>
        <v>107000</v>
      </c>
      <c r="H28" s="25">
        <v>0</v>
      </c>
      <c r="I28" s="24">
        <f>I30</f>
        <v>107000</v>
      </c>
      <c r="J28" s="26">
        <v>0</v>
      </c>
    </row>
    <row r="29" spans="1:10" s="4" customFormat="1" ht="30" customHeight="1" x14ac:dyDescent="0.25">
      <c r="A29" s="35"/>
      <c r="B29" s="36" t="s">
        <v>48</v>
      </c>
      <c r="C29" s="12" t="s">
        <v>28</v>
      </c>
      <c r="D29" s="12" t="s">
        <v>25</v>
      </c>
      <c r="E29" s="9">
        <v>400000</v>
      </c>
      <c r="F29" s="9">
        <v>0</v>
      </c>
      <c r="G29" s="9">
        <v>0</v>
      </c>
      <c r="H29" s="25">
        <v>0</v>
      </c>
      <c r="I29" s="34">
        <v>0</v>
      </c>
      <c r="J29" s="26">
        <v>0</v>
      </c>
    </row>
    <row r="30" spans="1:10" s="4" customFormat="1" ht="30" customHeight="1" x14ac:dyDescent="0.25">
      <c r="A30" s="6"/>
      <c r="B30" s="8" t="s">
        <v>18</v>
      </c>
      <c r="C30" s="12" t="s">
        <v>28</v>
      </c>
      <c r="D30" s="12" t="s">
        <v>26</v>
      </c>
      <c r="E30" s="9">
        <v>122525.62</v>
      </c>
      <c r="F30" s="9">
        <v>0</v>
      </c>
      <c r="G30" s="9">
        <v>107000</v>
      </c>
      <c r="H30" s="25">
        <v>0</v>
      </c>
      <c r="I30" s="24">
        <v>107000</v>
      </c>
      <c r="J30" s="26">
        <v>0</v>
      </c>
    </row>
    <row r="31" spans="1:10" s="4" customFormat="1" ht="30" customHeight="1" x14ac:dyDescent="0.25">
      <c r="A31" s="6"/>
      <c r="B31" s="8" t="s">
        <v>19</v>
      </c>
      <c r="C31" s="12" t="s">
        <v>29</v>
      </c>
      <c r="D31" s="12" t="s">
        <v>31</v>
      </c>
      <c r="E31" s="9">
        <f>E32</f>
        <v>193784.95999999999</v>
      </c>
      <c r="F31" s="9">
        <v>0</v>
      </c>
      <c r="G31" s="9">
        <v>0</v>
      </c>
      <c r="H31" s="25">
        <v>0</v>
      </c>
      <c r="I31" s="26">
        <v>0</v>
      </c>
      <c r="J31" s="26">
        <v>0</v>
      </c>
    </row>
    <row r="32" spans="1:10" s="4" customFormat="1" ht="30" customHeight="1" x14ac:dyDescent="0.25">
      <c r="A32" s="6"/>
      <c r="B32" s="8" t="s">
        <v>20</v>
      </c>
      <c r="C32" s="12" t="s">
        <v>29</v>
      </c>
      <c r="D32" s="12" t="s">
        <v>29</v>
      </c>
      <c r="E32" s="9">
        <v>193784.95999999999</v>
      </c>
      <c r="F32" s="9">
        <v>0</v>
      </c>
      <c r="G32" s="9">
        <v>0</v>
      </c>
      <c r="H32" s="25">
        <v>0</v>
      </c>
      <c r="I32" s="26">
        <v>0</v>
      </c>
      <c r="J32" s="26">
        <v>0</v>
      </c>
    </row>
    <row r="33" spans="1:10" s="4" customFormat="1" ht="30" customHeight="1" x14ac:dyDescent="0.25">
      <c r="A33" s="6"/>
      <c r="B33" s="8" t="s">
        <v>21</v>
      </c>
      <c r="C33" s="12" t="s">
        <v>30</v>
      </c>
      <c r="D33" s="12" t="s">
        <v>31</v>
      </c>
      <c r="E33" s="9">
        <f>E34</f>
        <v>2439316.09</v>
      </c>
      <c r="F33" s="9">
        <v>0</v>
      </c>
      <c r="G33" s="9">
        <f>G34</f>
        <v>971189.26</v>
      </c>
      <c r="H33" s="25">
        <v>0</v>
      </c>
      <c r="I33" s="24">
        <f>I34</f>
        <v>916852.09</v>
      </c>
      <c r="J33" s="26">
        <v>0</v>
      </c>
    </row>
    <row r="34" spans="1:10" s="4" customFormat="1" ht="30" customHeight="1" x14ac:dyDescent="0.25">
      <c r="A34" s="6"/>
      <c r="B34" s="8" t="s">
        <v>22</v>
      </c>
      <c r="C34" s="12" t="s">
        <v>30</v>
      </c>
      <c r="D34" s="12" t="s">
        <v>24</v>
      </c>
      <c r="E34" s="9">
        <f>2439316.09</f>
        <v>2439316.09</v>
      </c>
      <c r="F34" s="9">
        <v>0</v>
      </c>
      <c r="G34" s="9">
        <f>12000+50000+5000+3000+3000+898189.26</f>
        <v>971189.26</v>
      </c>
      <c r="H34" s="25">
        <v>0</v>
      </c>
      <c r="I34" s="24">
        <f>12000+50000+5000+3000+3000+843852.09</f>
        <v>916852.09</v>
      </c>
      <c r="J34" s="26">
        <v>0</v>
      </c>
    </row>
    <row r="35" spans="1:10" s="4" customFormat="1" ht="30" customHeight="1" x14ac:dyDescent="0.25">
      <c r="A35" s="32"/>
      <c r="B35" s="33" t="s">
        <v>46</v>
      </c>
      <c r="C35" s="12" t="s">
        <v>44</v>
      </c>
      <c r="D35" s="12" t="s">
        <v>31</v>
      </c>
      <c r="E35" s="9">
        <f>E36</f>
        <v>54219</v>
      </c>
      <c r="F35" s="9">
        <v>0</v>
      </c>
      <c r="G35" s="9">
        <v>0</v>
      </c>
      <c r="H35" s="25">
        <v>0</v>
      </c>
      <c r="I35" s="34">
        <v>0</v>
      </c>
      <c r="J35" s="26">
        <v>0</v>
      </c>
    </row>
    <row r="36" spans="1:10" s="4" customFormat="1" ht="30" customHeight="1" x14ac:dyDescent="0.25">
      <c r="A36" s="32"/>
      <c r="B36" s="8" t="s">
        <v>45</v>
      </c>
      <c r="C36" s="12" t="s">
        <v>44</v>
      </c>
      <c r="D36" s="12" t="s">
        <v>25</v>
      </c>
      <c r="E36" s="9">
        <f>214110.6-159891.6</f>
        <v>54219</v>
      </c>
      <c r="F36" s="9">
        <v>0</v>
      </c>
      <c r="G36" s="9">
        <v>0</v>
      </c>
      <c r="H36" s="25">
        <v>0</v>
      </c>
      <c r="I36" s="34">
        <v>0</v>
      </c>
      <c r="J36" s="26">
        <v>0</v>
      </c>
    </row>
    <row r="37" spans="1:10" s="4" customFormat="1" ht="33" customHeight="1" x14ac:dyDescent="0.25">
      <c r="A37" s="10"/>
      <c r="B37" s="10" t="s">
        <v>23</v>
      </c>
      <c r="C37" s="11"/>
      <c r="D37" s="11"/>
      <c r="E37" s="13">
        <f t="shared" ref="E37:J37" si="0">E16</f>
        <v>10553932.399999999</v>
      </c>
      <c r="F37" s="13">
        <f t="shared" si="0"/>
        <v>119555</v>
      </c>
      <c r="G37" s="14">
        <f t="shared" si="0"/>
        <v>4095720.1499999994</v>
      </c>
      <c r="H37" s="27">
        <f t="shared" si="0"/>
        <v>125102</v>
      </c>
      <c r="I37" s="29">
        <f t="shared" si="0"/>
        <v>4046468.09</v>
      </c>
      <c r="J37" s="28">
        <f t="shared" si="0"/>
        <v>129658</v>
      </c>
    </row>
    <row r="38" spans="1:10" x14ac:dyDescent="0.25">
      <c r="A38" s="3"/>
    </row>
    <row r="39" spans="1:10" x14ac:dyDescent="0.25">
      <c r="A39" s="3"/>
    </row>
    <row r="40" spans="1:10" x14ac:dyDescent="0.25">
      <c r="A40" s="3"/>
    </row>
    <row r="41" spans="1:10" x14ac:dyDescent="0.25">
      <c r="A41" s="3"/>
    </row>
    <row r="42" spans="1:10" x14ac:dyDescent="0.25">
      <c r="A42" s="3"/>
    </row>
    <row r="43" spans="1:10" x14ac:dyDescent="0.25">
      <c r="A43" s="3"/>
    </row>
    <row r="44" spans="1:10" x14ac:dyDescent="0.25">
      <c r="A44" s="3"/>
    </row>
    <row r="45" spans="1:10" x14ac:dyDescent="0.25">
      <c r="A45" s="3"/>
    </row>
  </sheetData>
  <mergeCells count="14">
    <mergeCell ref="H2:J2"/>
    <mergeCell ref="H3:J3"/>
    <mergeCell ref="H5:J5"/>
    <mergeCell ref="H1:J1"/>
    <mergeCell ref="H4:J4"/>
    <mergeCell ref="A8:J8"/>
    <mergeCell ref="A9:J10"/>
    <mergeCell ref="E12:J12"/>
    <mergeCell ref="E13:F13"/>
    <mergeCell ref="G13:H13"/>
    <mergeCell ref="I13:J13"/>
    <mergeCell ref="A12:A14"/>
    <mergeCell ref="B12:B14"/>
    <mergeCell ref="C12:D13"/>
  </mergeCells>
  <pageMargins left="0.70866141732283472" right="0" top="0.35433070866141736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2022-11-01T09:21:17Z</cp:lastPrinted>
  <dcterms:created xsi:type="dcterms:W3CDTF">2018-11-09T08:23:43Z</dcterms:created>
  <dcterms:modified xsi:type="dcterms:W3CDTF">2023-08-08T02:54:30Z</dcterms:modified>
</cp:coreProperties>
</file>